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8800" windowHeight="12135" tabRatio="925" activeTab="11"/>
  </bookViews>
  <sheets>
    <sheet name="Tiuna" sheetId="9" r:id="rId1"/>
    <sheet name="Portofino Directo" sheetId="14" r:id="rId2"/>
    <sheet name="Henry" sheetId="17" r:id="rId3"/>
    <sheet name="Verdemar" sheetId="11" r:id="rId4"/>
    <sheet name="Américas" sheetId="12" r:id="rId5"/>
    <sheet name="CASABLANCA" sheetId="18" r:id="rId6"/>
    <sheet name="Rodrigo" sheetId="20" r:id="rId7"/>
    <sheet name="Aviatur" sheetId="22" r:id="rId8"/>
    <sheet name="Welcome" sheetId="28" r:id="rId9"/>
    <sheet name="culaquiera" sheetId="29" r:id="rId10"/>
    <sheet name="Gestion" sheetId="16" r:id="rId11"/>
    <sheet name="►GESTION◄" sheetId="30" r:id="rId12"/>
    <sheet name="3casitas" sheetId="31" r:id="rId13"/>
  </sheets>
  <definedNames>
    <definedName name="_xlnm._FilterDatabase" localSheetId="0" hidden="1">Tiuna!$G$8:$M$8</definedName>
  </definedNames>
  <calcPr calcId="152511"/>
</workbook>
</file>

<file path=xl/calcChain.xml><?xml version="1.0" encoding="utf-8"?>
<calcChain xmlns="http://schemas.openxmlformats.org/spreadsheetml/2006/main">
  <c r="P11" i="30" l="1"/>
  <c r="P12" i="30"/>
  <c r="P13" i="30"/>
  <c r="P14" i="30"/>
  <c r="P10" i="30"/>
  <c r="P19" i="31" l="1"/>
  <c r="P18" i="31"/>
  <c r="P17" i="31"/>
  <c r="P16" i="31"/>
  <c r="P15" i="31"/>
  <c r="P14" i="31"/>
  <c r="P13" i="31"/>
  <c r="P12" i="31"/>
  <c r="P11" i="31"/>
  <c r="P10" i="31"/>
  <c r="K8" i="31"/>
  <c r="P20" i="31" l="1"/>
  <c r="O8" i="31" s="1"/>
  <c r="D9" i="12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8" i="12"/>
  <c r="P28" i="30"/>
  <c r="R28" i="30" s="1"/>
  <c r="P27" i="30"/>
  <c r="R27" i="30" s="1"/>
  <c r="P26" i="30"/>
  <c r="R26" i="30" s="1"/>
  <c r="R30" i="30" s="1"/>
  <c r="P15" i="30" l="1"/>
  <c r="P16" i="30"/>
  <c r="P17" i="30"/>
  <c r="P18" i="30"/>
  <c r="P19" i="30"/>
  <c r="K8" i="30" l="1"/>
  <c r="P20" i="30" l="1"/>
  <c r="O8" i="30" s="1"/>
  <c r="L11" i="29"/>
  <c r="I11" i="2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9" i="9"/>
  <c r="M30" i="9" l="1"/>
  <c r="M7" i="9" s="1"/>
  <c r="L11" i="28"/>
  <c r="I11" i="28" l="1"/>
  <c r="R20" i="16"/>
  <c r="R6" i="16" s="1"/>
  <c r="O6" i="16"/>
  <c r="J8" i="18"/>
  <c r="G8" i="18"/>
  <c r="J13" i="18"/>
  <c r="K13" i="18" s="1"/>
  <c r="J12" i="18"/>
  <c r="K12" i="18" s="1"/>
  <c r="J11" i="18"/>
  <c r="K11" i="18" s="1"/>
  <c r="I5" i="12"/>
  <c r="I11" i="11" l="1"/>
  <c r="H6" i="17"/>
  <c r="G9" i="14"/>
  <c r="F18" i="22"/>
  <c r="E6" i="22" s="1"/>
  <c r="E5" i="22"/>
  <c r="I7" i="9"/>
  <c r="C13" i="14" l="1"/>
  <c r="K13" i="14" s="1"/>
  <c r="D13" i="14"/>
  <c r="C14" i="14"/>
  <c r="K14" i="14" s="1"/>
  <c r="D14" i="14"/>
  <c r="C15" i="14"/>
  <c r="K15" i="14" s="1"/>
  <c r="D15" i="14"/>
  <c r="C16" i="14"/>
  <c r="K16" i="14" s="1"/>
  <c r="D16" i="14"/>
  <c r="C17" i="14"/>
  <c r="K17" i="14" s="1"/>
  <c r="D17" i="14"/>
  <c r="C18" i="14"/>
  <c r="K18" i="14" s="1"/>
  <c r="D18" i="14"/>
  <c r="C19" i="14"/>
  <c r="K19" i="14" s="1"/>
  <c r="D19" i="14"/>
  <c r="C20" i="14"/>
  <c r="K20" i="14" s="1"/>
  <c r="D20" i="14"/>
  <c r="C21" i="14"/>
  <c r="K21" i="14" s="1"/>
  <c r="D21" i="14"/>
  <c r="C22" i="14"/>
  <c r="K22" i="14" s="1"/>
  <c r="D22" i="14"/>
  <c r="C23" i="14"/>
  <c r="K23" i="14" s="1"/>
  <c r="D23" i="14"/>
  <c r="C24" i="14"/>
  <c r="K24" i="14" s="1"/>
  <c r="D24" i="14"/>
  <c r="C25" i="14"/>
  <c r="K25" i="14" s="1"/>
  <c r="D25" i="14"/>
  <c r="D12" i="14"/>
  <c r="C12" i="14"/>
  <c r="K12" i="14" s="1"/>
  <c r="G14" i="20" l="1"/>
  <c r="J10" i="18" l="1"/>
  <c r="K10" i="18" s="1"/>
  <c r="E22" i="17" l="1"/>
  <c r="D22" i="17"/>
  <c r="L22" i="17" s="1"/>
  <c r="E21" i="17"/>
  <c r="D21" i="17"/>
  <c r="L21" i="17" s="1"/>
  <c r="E20" i="17"/>
  <c r="D20" i="17"/>
  <c r="L20" i="17" s="1"/>
  <c r="E19" i="17"/>
  <c r="D19" i="17"/>
  <c r="L19" i="17" s="1"/>
  <c r="E18" i="17"/>
  <c r="D18" i="17"/>
  <c r="L18" i="17" s="1"/>
  <c r="E17" i="17"/>
  <c r="D17" i="17"/>
  <c r="L17" i="17" s="1"/>
  <c r="E16" i="17"/>
  <c r="D16" i="17"/>
  <c r="L16" i="17" s="1"/>
  <c r="E15" i="17"/>
  <c r="D15" i="17"/>
  <c r="L15" i="17" s="1"/>
  <c r="E14" i="17"/>
  <c r="D14" i="17"/>
  <c r="L14" i="17" s="1"/>
  <c r="E13" i="17"/>
  <c r="D13" i="17"/>
  <c r="L13" i="17" s="1"/>
  <c r="E12" i="17"/>
  <c r="D12" i="17"/>
  <c r="L12" i="17" s="1"/>
  <c r="E11" i="17"/>
  <c r="D11" i="17"/>
  <c r="L11" i="17" s="1"/>
  <c r="E10" i="17"/>
  <c r="D10" i="17"/>
  <c r="L10" i="17" s="1"/>
  <c r="E9" i="17"/>
  <c r="D9" i="17"/>
  <c r="L9" i="17" s="1"/>
  <c r="E8" i="17"/>
  <c r="D8" i="17"/>
  <c r="L8" i="17" s="1"/>
  <c r="L23" i="17" l="1"/>
  <c r="K6" i="17" s="1"/>
  <c r="D11" i="14"/>
  <c r="C11" i="14"/>
  <c r="K11" i="14" s="1"/>
  <c r="K26" i="14" s="1"/>
  <c r="J9" i="14" s="1"/>
  <c r="L21" i="12" l="1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D7" i="12"/>
  <c r="L7" i="12" s="1"/>
  <c r="D16" i="11"/>
  <c r="L16" i="11" s="1"/>
  <c r="N16" i="11" s="1"/>
  <c r="D17" i="11"/>
  <c r="L17" i="11" s="1"/>
  <c r="N17" i="11" s="1"/>
  <c r="D18" i="11"/>
  <c r="L18" i="11" s="1"/>
  <c r="N18" i="11" s="1"/>
  <c r="D19" i="11"/>
  <c r="L19" i="11" s="1"/>
  <c r="N19" i="11" s="1"/>
  <c r="D20" i="11"/>
  <c r="L20" i="11" s="1"/>
  <c r="N20" i="11" s="1"/>
  <c r="D21" i="11"/>
  <c r="L21" i="11" s="1"/>
  <c r="N21" i="11" s="1"/>
  <c r="D22" i="11"/>
  <c r="L22" i="11" s="1"/>
  <c r="N22" i="11" s="1"/>
  <c r="D23" i="11"/>
  <c r="L23" i="11" s="1"/>
  <c r="N23" i="11" s="1"/>
  <c r="D24" i="11"/>
  <c r="L24" i="11" s="1"/>
  <c r="N24" i="11" s="1"/>
  <c r="D25" i="11"/>
  <c r="L25" i="11" s="1"/>
  <c r="N25" i="11" s="1"/>
  <c r="D26" i="11"/>
  <c r="L26" i="11" s="1"/>
  <c r="N26" i="11" s="1"/>
  <c r="D27" i="11"/>
  <c r="L27" i="11" s="1"/>
  <c r="N27" i="11" s="1"/>
  <c r="D15" i="11"/>
  <c r="L15" i="11" s="1"/>
  <c r="N15" i="11" s="1"/>
  <c r="D14" i="11"/>
  <c r="L14" i="11" s="1"/>
  <c r="N14" i="11" s="1"/>
  <c r="D13" i="11"/>
  <c r="L13" i="11" s="1"/>
  <c r="N13" i="11" s="1"/>
  <c r="L22" i="12" l="1"/>
  <c r="L5" i="12" s="1"/>
  <c r="N28" i="11"/>
  <c r="M11" i="11" s="1"/>
</calcChain>
</file>

<file path=xl/sharedStrings.xml><?xml version="1.0" encoding="utf-8"?>
<sst xmlns="http://schemas.openxmlformats.org/spreadsheetml/2006/main" count="315" uniqueCount="65">
  <si>
    <t>Noches</t>
  </si>
  <si>
    <t>Fecha</t>
  </si>
  <si>
    <t>Sencilla</t>
  </si>
  <si>
    <t>Adulto</t>
  </si>
  <si>
    <t>Niño</t>
  </si>
  <si>
    <t>Titular</t>
  </si>
  <si>
    <t>Total</t>
  </si>
  <si>
    <t>Adultos</t>
  </si>
  <si>
    <t>Niños</t>
  </si>
  <si>
    <t>notas</t>
  </si>
  <si>
    <t>PAX</t>
  </si>
  <si>
    <t>RVA</t>
  </si>
  <si>
    <t>SUBTOTAL</t>
  </si>
  <si>
    <t>A PAGAR</t>
  </si>
  <si>
    <t>Retención 3,5%</t>
  </si>
  <si>
    <t>TOTAL</t>
  </si>
  <si>
    <t>pax</t>
  </si>
  <si>
    <t>ABONOS</t>
  </si>
  <si>
    <t>AVIATUR</t>
  </si>
  <si>
    <t>Hotel</t>
  </si>
  <si>
    <t>Pagar</t>
  </si>
  <si>
    <t>_</t>
  </si>
  <si>
    <t>GTXXXXXX</t>
  </si>
  <si>
    <t>PAGOS</t>
  </si>
  <si>
    <t>TITULAR</t>
  </si>
  <si>
    <t>Valor</t>
  </si>
  <si>
    <t>Check In</t>
  </si>
  <si>
    <t>Adulto $160 Niño $128 Sencilla $195</t>
  </si>
  <si>
    <t>1 a 4</t>
  </si>
  <si>
    <t>20mil</t>
  </si>
  <si>
    <t>4 a 6</t>
  </si>
  <si>
    <t>25mil</t>
  </si>
  <si>
    <t>Trayecto</t>
  </si>
  <si>
    <t>RoundTrip</t>
  </si>
  <si>
    <t>40mil</t>
  </si>
  <si>
    <t>50mil</t>
  </si>
  <si>
    <t>Pax</t>
  </si>
  <si>
    <t>Deposito</t>
  </si>
  <si>
    <t>NOTAS</t>
  </si>
  <si>
    <t>ABONO</t>
  </si>
  <si>
    <t>.</t>
  </si>
  <si>
    <t>Doble</t>
  </si>
  <si>
    <t>Triple</t>
  </si>
  <si>
    <t>Cuadruple</t>
  </si>
  <si>
    <t>Dobles</t>
  </si>
  <si>
    <t>Triples</t>
  </si>
  <si>
    <t>Múltiple</t>
  </si>
  <si>
    <t>Seguro</t>
  </si>
  <si>
    <t>Seguro H</t>
  </si>
  <si>
    <t>Real</t>
  </si>
  <si>
    <t>Nury Muñoz</t>
  </si>
  <si>
    <t>Amalia Parias</t>
  </si>
  <si>
    <t>cobraron 4 Noches en la cuadruple</t>
  </si>
  <si>
    <t>No me dieron los transfers????</t>
  </si>
  <si>
    <t>Niñotriple</t>
  </si>
  <si>
    <t>Deisi Barrera</t>
  </si>
  <si>
    <t>GT08793</t>
  </si>
  <si>
    <t>me cobraron de más</t>
  </si>
  <si>
    <t>GT07013</t>
  </si>
  <si>
    <t>GT09651</t>
  </si>
  <si>
    <t>total</t>
  </si>
  <si>
    <t>TRES CASITAS</t>
  </si>
  <si>
    <t>SENCILLA</t>
  </si>
  <si>
    <t>OTROS</t>
  </si>
  <si>
    <t xml:space="preserve">Pagos de octubre subir a 180.000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</si>
</sst>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[$-F800]dddd\,\ mmmm\ dd\,\ yyyy"/>
    <numFmt numFmtId="166" formatCode="[$-240A]d&quot; de &quot;mmmm&quot; de &quot;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8"/>
      <name val="Calibri"/>
      <family val="2"/>
      <scheme val="minor"/>
    </font>
    <font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0" fillId="2" borderId="0" xfId="0" applyNumberFormat="1" applyFill="1"/>
    <xf numFmtId="164" fontId="0" fillId="5" borderId="0" xfId="0" applyNumberForma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7" fillId="15" borderId="0" xfId="0" applyNumberFormat="1" applyFont="1" applyFill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64" fontId="18" fillId="16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164" fontId="18" fillId="1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8" fillId="18" borderId="1" xfId="0" applyNumberFormat="1" applyFont="1" applyFill="1" applyBorder="1" applyAlignment="1">
      <alignment horizontal="center" vertical="center"/>
    </xf>
    <xf numFmtId="164" fontId="19" fillId="18" borderId="1" xfId="0" applyNumberFormat="1" applyFont="1" applyFill="1" applyBorder="1" applyAlignment="1">
      <alignment horizontal="center" vertical="center"/>
    </xf>
    <xf numFmtId="164" fontId="18" fillId="18" borderId="0" xfId="0" applyNumberFormat="1" applyFont="1" applyFill="1"/>
    <xf numFmtId="0" fontId="0" fillId="19" borderId="1" xfId="0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164" fontId="7" fillId="19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6" fontId="16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6" fontId="0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  <color rgb="FF99FFCC"/>
      <color rgb="FF66FF99"/>
      <color rgb="FFFF6699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5.wdp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482203</xdr:colOff>
      <xdr:row>4</xdr:row>
      <xdr:rowOff>25067</xdr:rowOff>
    </xdr:from>
    <xdr:to>
      <xdr:col>14</xdr:col>
      <xdr:colOff>2421</xdr:colOff>
      <xdr:row>6</xdr:row>
      <xdr:rowOff>27826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906" y="894223"/>
          <a:ext cx="2836109" cy="38375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1047749</xdr:colOff>
      <xdr:row>5</xdr:row>
      <xdr:rowOff>142836</xdr:rowOff>
    </xdr:from>
    <xdr:to>
      <xdr:col>7</xdr:col>
      <xdr:colOff>496803</xdr:colOff>
      <xdr:row>6</xdr:row>
      <xdr:rowOff>230607</xdr:rowOff>
    </xdr:to>
    <xdr:pic>
      <xdr:nvPicPr>
        <xdr:cNvPr id="3" name="Imagen 2" descr="Hotel Tiuna - Inici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5885" y1="73913" x2="36364" y2="47826"/>
                      <a14:foregroundMark x1="48325" y1="64130" x2="49761" y2="80435"/>
                      <a14:foregroundMark x1="66507" y1="60870" x2="68421" y2="76087"/>
                      <a14:foregroundMark x1="95215" y1="78261" x2="92823" y2="56522"/>
                      <a14:foregroundMark x1="13876" y1="22826" x2="20096" y2="9783"/>
                      <a14:foregroundMark x1="27273" y1="11957" x2="15311" y2="3261"/>
                      <a14:foregroundMark x1="10048" y1="14130" x2="15311" y2="5435"/>
                    </a14:backgroundRemoval>
                  </a14:imgEffect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3762" y="1200612"/>
          <a:ext cx="632159" cy="27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587828</xdr:colOff>
      <xdr:row>2</xdr:row>
      <xdr:rowOff>152400</xdr:rowOff>
    </xdr:from>
    <xdr:to>
      <xdr:col>19</xdr:col>
      <xdr:colOff>191332</xdr:colOff>
      <xdr:row>5</xdr:row>
      <xdr:rowOff>51939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399" y="533400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12</xdr:col>
      <xdr:colOff>391887</xdr:colOff>
      <xdr:row>2</xdr:row>
      <xdr:rowOff>158425</xdr:rowOff>
    </xdr:from>
    <xdr:to>
      <xdr:col>13</xdr:col>
      <xdr:colOff>538843</xdr:colOff>
      <xdr:row>5</xdr:row>
      <xdr:rowOff>231320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10526487" y="539425"/>
          <a:ext cx="1387927" cy="6443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482203</xdr:colOff>
      <xdr:row>5</xdr:row>
      <xdr:rowOff>25067</xdr:rowOff>
    </xdr:from>
    <xdr:to>
      <xdr:col>15</xdr:col>
      <xdr:colOff>779807</xdr:colOff>
      <xdr:row>7</xdr:row>
      <xdr:rowOff>27826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478" y="891842"/>
          <a:ext cx="2834918" cy="383759"/>
        </a:xfrm>
        <a:prstGeom prst="rect">
          <a:avLst/>
        </a:prstGeom>
      </xdr:spPr>
    </xdr:pic>
    <xdr:clientData/>
  </xdr:twoCellAnchor>
  <xdr:twoCellAnchor editAs="oneCell">
    <xdr:from>
      <xdr:col>8</xdr:col>
      <xdr:colOff>330444</xdr:colOff>
      <xdr:row>4</xdr:row>
      <xdr:rowOff>142875</xdr:rowOff>
    </xdr:from>
    <xdr:to>
      <xdr:col>10</xdr:col>
      <xdr:colOff>365114</xdr:colOff>
      <xdr:row>7</xdr:row>
      <xdr:rowOff>110995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6426444" y="1009650"/>
          <a:ext cx="1162258" cy="5396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25067</xdr:rowOff>
    </xdr:from>
    <xdr:to>
      <xdr:col>14</xdr:col>
      <xdr:colOff>265457</xdr:colOff>
      <xdr:row>7</xdr:row>
      <xdr:rowOff>27826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082342"/>
          <a:ext cx="3627782" cy="52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226427</xdr:colOff>
      <xdr:row>5</xdr:row>
      <xdr:rowOff>105027</xdr:rowOff>
    </xdr:from>
    <xdr:to>
      <xdr:col>11</xdr:col>
      <xdr:colOff>713428</xdr:colOff>
      <xdr:row>8</xdr:row>
      <xdr:rowOff>4566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254" y="1057527"/>
          <a:ext cx="3491039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578828</xdr:colOff>
      <xdr:row>7</xdr:row>
      <xdr:rowOff>150024</xdr:rowOff>
    </xdr:from>
    <xdr:to>
      <xdr:col>5</xdr:col>
      <xdr:colOff>1685193</xdr:colOff>
      <xdr:row>9</xdr:row>
      <xdr:rowOff>39760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3510" y1="27865" x2="45641" y2="30208"/>
                      <a14:foregroundMark x1="31084" y1="60938" x2="77255" y2="54688"/>
                      <a14:foregroundMark x1="62851" y1="41927" x2="62851" y2="41927"/>
                      <a14:foregroundMark x1="96437" y1="50260" x2="78772" y2="80729"/>
                      <a14:foregroundMark x1="2047" y1="83594" x2="77255" y2="81771"/>
                      <a14:foregroundMark x1="85064" y1="45573" x2="82335" y2="46875"/>
                    </a14:backgroundRemoval>
                  </a14:imgEffect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88828" y="1483524"/>
          <a:ext cx="1106365" cy="32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1035227</xdr:colOff>
      <xdr:row>2</xdr:row>
      <xdr:rowOff>152317</xdr:rowOff>
    </xdr:from>
    <xdr:to>
      <xdr:col>12</xdr:col>
      <xdr:colOff>303651</xdr:colOff>
      <xdr:row>5</xdr:row>
      <xdr:rowOff>51856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352" y="533317"/>
          <a:ext cx="3477283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666188</xdr:colOff>
      <xdr:row>2</xdr:row>
      <xdr:rowOff>23812</xdr:rowOff>
    </xdr:from>
    <xdr:to>
      <xdr:col>6</xdr:col>
      <xdr:colOff>1059264</xdr:colOff>
      <xdr:row>5</xdr:row>
      <xdr:rowOff>43851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367" b="95858" l="3030" r="97879">
                      <a14:foregroundMark x1="11818" y1="21893" x2="63939" y2="28402"/>
                      <a14:foregroundMark x1="13030" y1="16568" x2="63333" y2="17160"/>
                      <a14:foregroundMark x1="16364" y1="57988" x2="73030" y2="55621"/>
                      <a14:foregroundMark x1="32727" y1="37870" x2="36970" y2="44970"/>
                      <a14:foregroundMark x1="33636" y1="91124" x2="51212" y2="66272"/>
                      <a14:foregroundMark x1="27879" y1="86391" x2="36061" y2="92308"/>
                      <a14:foregroundMark x1="11818" y1="66864" x2="22121" y2="55030"/>
                      <a14:foregroundMark x1="14242" y1="49704" x2="20606" y2="57396"/>
                      <a14:foregroundMark x1="14545" y1="51479" x2="23030" y2="49704"/>
                      <a14:foregroundMark x1="46364" y1="85207" x2="70606" y2="80473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3313" y="404812"/>
          <a:ext cx="1155076" cy="591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354723</xdr:colOff>
      <xdr:row>7</xdr:row>
      <xdr:rowOff>151087</xdr:rowOff>
    </xdr:from>
    <xdr:to>
      <xdr:col>13</xdr:col>
      <xdr:colOff>613622</xdr:colOff>
      <xdr:row>10</xdr:row>
      <xdr:rowOff>17768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051" y="1484587"/>
          <a:ext cx="3241209" cy="438181"/>
        </a:xfrm>
        <a:prstGeom prst="rect">
          <a:avLst/>
        </a:prstGeom>
      </xdr:spPr>
    </xdr:pic>
    <xdr:clientData/>
  </xdr:twoCellAnchor>
  <xdr:twoCellAnchor editAs="oneCell">
    <xdr:from>
      <xdr:col>7</xdr:col>
      <xdr:colOff>52551</xdr:colOff>
      <xdr:row>7</xdr:row>
      <xdr:rowOff>177362</xdr:rowOff>
    </xdr:from>
    <xdr:to>
      <xdr:col>8</xdr:col>
      <xdr:colOff>339962</xdr:colOff>
      <xdr:row>10</xdr:row>
      <xdr:rowOff>162301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1068" y="1510862"/>
          <a:ext cx="793222" cy="556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175846</xdr:colOff>
      <xdr:row>0</xdr:row>
      <xdr:rowOff>102576</xdr:rowOff>
    </xdr:from>
    <xdr:to>
      <xdr:col>13</xdr:col>
      <xdr:colOff>47935</xdr:colOff>
      <xdr:row>3</xdr:row>
      <xdr:rowOff>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788" y="102576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6</xdr:col>
      <xdr:colOff>329712</xdr:colOff>
      <xdr:row>1</xdr:row>
      <xdr:rowOff>59351</xdr:rowOff>
    </xdr:from>
    <xdr:to>
      <xdr:col>8</xdr:col>
      <xdr:colOff>81412</xdr:colOff>
      <xdr:row>4</xdr:row>
      <xdr:rowOff>168518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474" b="100000" l="0" r="100000">
                      <a14:foregroundMark x1="7576" y1="78947" x2="96970" y2="78947"/>
                      <a14:foregroundMark x1="23737" y1="91579" x2="79293" y2="87368"/>
                      <a14:foregroundMark x1="8081" y1="73684" x2="81818" y2="91579"/>
                      <a14:foregroundMark x1="96970" y1="72632" x2="6566" y2="82105"/>
                      <a14:foregroundMark x1="93434" y1="62105" x2="63636" y2="53684"/>
                      <a14:foregroundMark x1="67677" y1="55789" x2="59091" y2="61053"/>
                      <a14:foregroundMark x1="82828" y1="85263" x2="95960" y2="84211"/>
                      <a14:foregroundMark x1="12626" y1="72632" x2="85354" y2="72632"/>
                      <a14:foregroundMark x1="73232" y1="51579" x2="75758" y2="61053"/>
                      <a14:foregroundMark x1="63131" y1="44211" x2="89394" y2="64211"/>
                      <a14:foregroundMark x1="78788" y1="50526" x2="67172" y2="65263"/>
                      <a14:foregroundMark x1="73232" y1="50526" x2="73232" y2="66316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rcRect l="5428" r="-1"/>
        <a:stretch/>
      </xdr:blipFill>
      <xdr:spPr>
        <a:xfrm>
          <a:off x="4901712" y="249851"/>
          <a:ext cx="1341642" cy="680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484414</xdr:colOff>
      <xdr:row>6</xdr:row>
      <xdr:rowOff>18608</xdr:rowOff>
    </xdr:from>
    <xdr:to>
      <xdr:col>5</xdr:col>
      <xdr:colOff>119743</xdr:colOff>
      <xdr:row>7</xdr:row>
      <xdr:rowOff>174171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b="6922"/>
        <a:stretch/>
      </xdr:blipFill>
      <xdr:spPr>
        <a:xfrm>
          <a:off x="3532414" y="1161608"/>
          <a:ext cx="816429" cy="346063"/>
        </a:xfrm>
        <a:prstGeom prst="rect">
          <a:avLst/>
        </a:prstGeom>
      </xdr:spPr>
    </xdr:pic>
    <xdr:clientData/>
  </xdr:twoCellAnchor>
  <xdr:twoCellAnchor editAs="oneCell">
    <xdr:from>
      <xdr:col>5</xdr:col>
      <xdr:colOff>313603</xdr:colOff>
      <xdr:row>4</xdr:row>
      <xdr:rowOff>163287</xdr:rowOff>
    </xdr:from>
    <xdr:to>
      <xdr:col>10</xdr:col>
      <xdr:colOff>713847</xdr:colOff>
      <xdr:row>7</xdr:row>
      <xdr:rowOff>65315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03" y="925287"/>
          <a:ext cx="3502673" cy="4735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1101182</xdr:colOff>
      <xdr:row>1</xdr:row>
      <xdr:rowOff>171914</xdr:rowOff>
    </xdr:from>
    <xdr:to>
      <xdr:col>7</xdr:col>
      <xdr:colOff>10777</xdr:colOff>
      <xdr:row>4</xdr:row>
      <xdr:rowOff>71453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182" y="362414"/>
          <a:ext cx="3490888" cy="471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423" y="1484587"/>
          <a:ext cx="3240224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2289" name="AutoShape 1" descr="Grupo Welcome - Portal Agencias"/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302924</xdr:colOff>
      <xdr:row>8</xdr:row>
      <xdr:rowOff>121619</xdr:rowOff>
    </xdr:from>
    <xdr:to>
      <xdr:col>7</xdr:col>
      <xdr:colOff>229977</xdr:colOff>
      <xdr:row>10</xdr:row>
      <xdr:rowOff>161032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1624" y="1645619"/>
          <a:ext cx="1135367" cy="4204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484587"/>
          <a:ext cx="3241585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3" name="AutoShape 1" descr="Grupo Welcome - Portal Agencias"/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Z44"/>
  <sheetViews>
    <sheetView zoomScale="160" zoomScaleNormal="160" workbookViewId="0">
      <selection activeCell="A5" sqref="A5"/>
    </sheetView>
  </sheetViews>
  <sheetFormatPr baseColWidth="10" defaultRowHeight="15" x14ac:dyDescent="0.25"/>
  <cols>
    <col min="1" max="1" width="11.42578125" style="1"/>
    <col min="2" max="4" width="9.5703125" style="1" bestFit="1" customWidth="1"/>
    <col min="5" max="5" width="11.42578125" style="16"/>
    <col min="6" max="6" width="11.42578125" style="15"/>
    <col min="7" max="7" width="17.7109375" style="3" bestFit="1" customWidth="1"/>
    <col min="8" max="8" width="9.42578125" style="3" bestFit="1" customWidth="1"/>
    <col min="9" max="9" width="7.5703125" style="33" bestFit="1" customWidth="1"/>
    <col min="10" max="10" width="7.85546875" style="3" bestFit="1" customWidth="1"/>
    <col min="11" max="11" width="6.140625" style="3" bestFit="1" customWidth="1"/>
    <col min="12" max="12" width="7.85546875" style="3" bestFit="1" customWidth="1"/>
    <col min="13" max="13" width="12.42578125" style="36" bestFit="1" customWidth="1"/>
    <col min="14" max="14" width="7.85546875" style="3" bestFit="1" customWidth="1"/>
    <col min="15" max="15" width="11.42578125" style="6"/>
    <col min="16" max="26" width="11.42578125" style="1"/>
  </cols>
  <sheetData>
    <row r="1" spans="2:16" s="1" customFormat="1" x14ac:dyDescent="0.25">
      <c r="E1" s="16"/>
      <c r="F1" s="44"/>
      <c r="G1" s="6"/>
      <c r="H1" s="6"/>
      <c r="I1" s="44"/>
      <c r="J1" s="6"/>
      <c r="K1" s="6"/>
      <c r="L1" s="6"/>
      <c r="M1" s="6"/>
      <c r="N1" s="6"/>
      <c r="O1" s="6"/>
    </row>
    <row r="2" spans="2:16" s="1" customFormat="1" ht="23.25" x14ac:dyDescent="0.25">
      <c r="E2" s="16"/>
      <c r="F2" s="44"/>
      <c r="G2" s="111"/>
      <c r="H2" s="111"/>
      <c r="I2" s="111"/>
      <c r="J2" s="111"/>
      <c r="K2" s="111"/>
      <c r="L2" s="111"/>
      <c r="M2" s="111"/>
      <c r="N2" s="6"/>
      <c r="O2" s="6"/>
    </row>
    <row r="3" spans="2:16" s="1" customFormat="1" x14ac:dyDescent="0.25">
      <c r="E3" s="16"/>
      <c r="F3" s="44"/>
      <c r="G3" s="6"/>
      <c r="H3" s="6"/>
      <c r="I3" s="49"/>
      <c r="J3" s="6"/>
      <c r="K3" s="6"/>
      <c r="L3" s="6"/>
      <c r="M3" s="6"/>
      <c r="N3" s="6"/>
      <c r="O3" s="6"/>
    </row>
    <row r="4" spans="2:16" s="1" customFormat="1" x14ac:dyDescent="0.25">
      <c r="E4" s="16"/>
      <c r="F4" s="44"/>
      <c r="G4" s="6"/>
      <c r="H4" s="6"/>
      <c r="I4" s="49"/>
      <c r="J4" s="6"/>
      <c r="K4" s="6"/>
      <c r="L4" s="6"/>
      <c r="M4" s="6"/>
      <c r="N4" s="6"/>
      <c r="O4" s="6"/>
    </row>
    <row r="5" spans="2:16" s="1" customFormat="1" x14ac:dyDescent="0.25">
      <c r="E5" s="16"/>
      <c r="F5" s="44"/>
      <c r="G5" s="6"/>
      <c r="H5" s="6"/>
      <c r="I5" s="49"/>
      <c r="J5" s="6"/>
      <c r="K5" s="6"/>
      <c r="L5" s="6"/>
      <c r="M5" s="6"/>
      <c r="N5" s="6"/>
      <c r="O5" s="6"/>
    </row>
    <row r="6" spans="2:16" s="1" customFormat="1" x14ac:dyDescent="0.25">
      <c r="E6" s="16"/>
      <c r="F6" s="44"/>
      <c r="G6" s="6"/>
      <c r="H6" s="6"/>
      <c r="I6" s="49"/>
      <c r="J6" s="6"/>
      <c r="K6" s="6"/>
      <c r="L6" s="6"/>
      <c r="M6" s="6"/>
      <c r="N6" s="6"/>
      <c r="O6" s="6"/>
    </row>
    <row r="7" spans="2:16" s="1" customFormat="1" ht="18.75" x14ac:dyDescent="0.25">
      <c r="E7" s="16"/>
      <c r="F7" s="44"/>
      <c r="G7" s="60" t="s">
        <v>23</v>
      </c>
      <c r="H7" s="59"/>
      <c r="I7" s="112">
        <f ca="1">TODAY()</f>
        <v>44513</v>
      </c>
      <c r="J7" s="112"/>
      <c r="K7" s="112"/>
      <c r="L7" s="112"/>
      <c r="M7" s="113">
        <f>M30</f>
        <v>0</v>
      </c>
      <c r="N7" s="114"/>
      <c r="O7"/>
    </row>
    <row r="8" spans="2:16" x14ac:dyDescent="0.25">
      <c r="B8" s="6" t="s">
        <v>3</v>
      </c>
      <c r="C8" s="6" t="s">
        <v>4</v>
      </c>
      <c r="D8" s="6" t="s">
        <v>2</v>
      </c>
      <c r="G8" s="23" t="s">
        <v>5</v>
      </c>
      <c r="H8" s="23" t="s">
        <v>1</v>
      </c>
      <c r="I8" s="39" t="s">
        <v>0</v>
      </c>
      <c r="J8" s="23" t="s">
        <v>7</v>
      </c>
      <c r="K8" s="23" t="s">
        <v>8</v>
      </c>
      <c r="L8" s="23" t="s">
        <v>2</v>
      </c>
      <c r="M8" s="23" t="s">
        <v>6</v>
      </c>
      <c r="N8" s="23" t="s">
        <v>9</v>
      </c>
    </row>
    <row r="9" spans="2:16" x14ac:dyDescent="0.25">
      <c r="B9" s="5">
        <v>150000</v>
      </c>
      <c r="C9" s="5">
        <v>110000</v>
      </c>
      <c r="D9" s="5">
        <v>185000</v>
      </c>
      <c r="F9" s="15">
        <v>1</v>
      </c>
      <c r="G9" s="40" t="s">
        <v>21</v>
      </c>
      <c r="H9" s="40" t="s">
        <v>21</v>
      </c>
      <c r="I9" s="39">
        <v>0</v>
      </c>
      <c r="J9" s="40">
        <v>0</v>
      </c>
      <c r="K9" s="40">
        <v>0</v>
      </c>
      <c r="L9" s="40">
        <v>0</v>
      </c>
      <c r="M9" s="79">
        <f>(L9*I9*D9)+(K9*I9*C9)+(J9*I9*B9)</f>
        <v>0</v>
      </c>
      <c r="N9" s="30"/>
      <c r="P9"/>
    </row>
    <row r="10" spans="2:16" x14ac:dyDescent="0.25">
      <c r="B10" s="5">
        <v>150000</v>
      </c>
      <c r="C10" s="5">
        <v>110000</v>
      </c>
      <c r="D10" s="5">
        <v>185000</v>
      </c>
      <c r="F10" s="15">
        <v>2</v>
      </c>
      <c r="G10" s="40" t="s">
        <v>21</v>
      </c>
      <c r="H10" s="40" t="s">
        <v>21</v>
      </c>
      <c r="I10" s="39">
        <v>0</v>
      </c>
      <c r="J10" s="40">
        <v>0</v>
      </c>
      <c r="K10" s="40">
        <v>0</v>
      </c>
      <c r="L10" s="40">
        <v>0</v>
      </c>
      <c r="M10" s="79">
        <f t="shared" ref="M10:M29" si="0">(L10*I10*D10)+(K10*I10*C10)+(J10*I10*B10)</f>
        <v>0</v>
      </c>
      <c r="N10" s="41"/>
    </row>
    <row r="11" spans="2:16" x14ac:dyDescent="0.25">
      <c r="B11" s="5">
        <v>150000</v>
      </c>
      <c r="C11" s="5">
        <v>110000</v>
      </c>
      <c r="D11" s="5">
        <v>185000</v>
      </c>
      <c r="E11" s="15"/>
      <c r="F11" s="38">
        <v>3</v>
      </c>
      <c r="G11" s="40" t="s">
        <v>21</v>
      </c>
      <c r="H11" s="40" t="s">
        <v>21</v>
      </c>
      <c r="I11" s="39">
        <v>0</v>
      </c>
      <c r="J11" s="40">
        <v>0</v>
      </c>
      <c r="K11" s="40">
        <v>0</v>
      </c>
      <c r="L11" s="40">
        <v>0</v>
      </c>
      <c r="M11" s="79">
        <f t="shared" si="0"/>
        <v>0</v>
      </c>
      <c r="N11" s="6"/>
      <c r="O11" s="16"/>
    </row>
    <row r="12" spans="2:16" x14ac:dyDescent="0.25">
      <c r="B12" s="5">
        <v>150000</v>
      </c>
      <c r="C12" s="5">
        <v>110000</v>
      </c>
      <c r="D12" s="5">
        <v>185000</v>
      </c>
      <c r="F12" s="38">
        <v>4</v>
      </c>
      <c r="G12" s="40" t="s">
        <v>21</v>
      </c>
      <c r="H12" s="40" t="s">
        <v>21</v>
      </c>
      <c r="I12" s="39">
        <v>0</v>
      </c>
      <c r="J12" s="40">
        <v>0</v>
      </c>
      <c r="K12" s="40">
        <v>0</v>
      </c>
      <c r="L12" s="40">
        <v>0</v>
      </c>
      <c r="M12" s="79">
        <f t="shared" si="0"/>
        <v>0</v>
      </c>
      <c r="N12" s="30"/>
    </row>
    <row r="13" spans="2:16" x14ac:dyDescent="0.25">
      <c r="B13" s="5">
        <v>150000</v>
      </c>
      <c r="C13" s="5">
        <v>110000</v>
      </c>
      <c r="D13" s="5">
        <v>185000</v>
      </c>
      <c r="F13" s="38">
        <v>5</v>
      </c>
      <c r="G13" s="40" t="s">
        <v>21</v>
      </c>
      <c r="H13" s="40" t="s">
        <v>21</v>
      </c>
      <c r="I13" s="39">
        <v>0</v>
      </c>
      <c r="J13" s="40">
        <v>0</v>
      </c>
      <c r="K13" s="40">
        <v>0</v>
      </c>
      <c r="L13" s="40">
        <v>0</v>
      </c>
      <c r="M13" s="79">
        <f t="shared" si="0"/>
        <v>0</v>
      </c>
      <c r="N13" s="30"/>
    </row>
    <row r="14" spans="2:16" x14ac:dyDescent="0.25">
      <c r="B14" s="5">
        <v>150000</v>
      </c>
      <c r="C14" s="5">
        <v>110000</v>
      </c>
      <c r="D14" s="5">
        <v>185000</v>
      </c>
      <c r="F14" s="38">
        <v>6</v>
      </c>
      <c r="G14" s="40" t="s">
        <v>21</v>
      </c>
      <c r="H14" s="40" t="s">
        <v>21</v>
      </c>
      <c r="I14" s="39">
        <v>0</v>
      </c>
      <c r="J14" s="40">
        <v>0</v>
      </c>
      <c r="K14" s="40">
        <v>0</v>
      </c>
      <c r="L14" s="40">
        <v>0</v>
      </c>
      <c r="M14" s="79">
        <f t="shared" si="0"/>
        <v>0</v>
      </c>
      <c r="N14" s="6"/>
    </row>
    <row r="15" spans="2:16" x14ac:dyDescent="0.25">
      <c r="B15" s="5">
        <v>150000</v>
      </c>
      <c r="C15" s="5">
        <v>110000</v>
      </c>
      <c r="D15" s="5">
        <v>185000</v>
      </c>
      <c r="F15" s="38">
        <v>7</v>
      </c>
      <c r="G15" s="40" t="s">
        <v>21</v>
      </c>
      <c r="H15" s="40" t="s">
        <v>21</v>
      </c>
      <c r="I15" s="39">
        <v>0</v>
      </c>
      <c r="J15" s="40">
        <v>0</v>
      </c>
      <c r="K15" s="40">
        <v>0</v>
      </c>
      <c r="L15" s="40">
        <v>0</v>
      </c>
      <c r="M15" s="79">
        <f t="shared" si="0"/>
        <v>0</v>
      </c>
      <c r="N15" s="30"/>
    </row>
    <row r="16" spans="2:16" x14ac:dyDescent="0.25">
      <c r="B16" s="5">
        <v>150000</v>
      </c>
      <c r="C16" s="5">
        <v>110000</v>
      </c>
      <c r="D16" s="5">
        <v>185000</v>
      </c>
      <c r="F16" s="38">
        <v>8</v>
      </c>
      <c r="G16" s="40" t="s">
        <v>21</v>
      </c>
      <c r="H16" s="40" t="s">
        <v>21</v>
      </c>
      <c r="I16" s="39">
        <v>0</v>
      </c>
      <c r="J16" s="40">
        <v>0</v>
      </c>
      <c r="K16" s="40">
        <v>0</v>
      </c>
      <c r="L16" s="40">
        <v>0</v>
      </c>
      <c r="M16" s="79">
        <f t="shared" si="0"/>
        <v>0</v>
      </c>
      <c r="N16" s="41"/>
    </row>
    <row r="17" spans="2:15" x14ac:dyDescent="0.25">
      <c r="B17" s="5">
        <v>150000</v>
      </c>
      <c r="C17" s="5">
        <v>110000</v>
      </c>
      <c r="D17" s="5">
        <v>185000</v>
      </c>
      <c r="F17" s="38">
        <v>9</v>
      </c>
      <c r="G17" s="40" t="s">
        <v>21</v>
      </c>
      <c r="H17" s="40" t="s">
        <v>21</v>
      </c>
      <c r="I17" s="39">
        <v>0</v>
      </c>
      <c r="J17" s="40">
        <v>0</v>
      </c>
      <c r="K17" s="40">
        <v>0</v>
      </c>
      <c r="L17" s="40">
        <v>0</v>
      </c>
      <c r="M17" s="79">
        <f t="shared" si="0"/>
        <v>0</v>
      </c>
      <c r="N17" s="30"/>
    </row>
    <row r="18" spans="2:15" x14ac:dyDescent="0.25">
      <c r="B18" s="5">
        <v>150000</v>
      </c>
      <c r="C18" s="5">
        <v>110000</v>
      </c>
      <c r="D18" s="5">
        <v>185000</v>
      </c>
      <c r="F18" s="38">
        <v>10</v>
      </c>
      <c r="G18" s="40" t="s">
        <v>21</v>
      </c>
      <c r="H18" s="40" t="s">
        <v>21</v>
      </c>
      <c r="I18" s="39">
        <v>0</v>
      </c>
      <c r="J18" s="40">
        <v>0</v>
      </c>
      <c r="K18" s="40">
        <v>0</v>
      </c>
      <c r="L18" s="40">
        <v>0</v>
      </c>
      <c r="M18" s="79">
        <f t="shared" si="0"/>
        <v>0</v>
      </c>
    </row>
    <row r="19" spans="2:15" x14ac:dyDescent="0.25">
      <c r="B19" s="5">
        <v>150000</v>
      </c>
      <c r="C19" s="5">
        <v>110000</v>
      </c>
      <c r="D19" s="5">
        <v>185000</v>
      </c>
      <c r="F19" s="38">
        <v>11</v>
      </c>
      <c r="G19" s="40" t="s">
        <v>21</v>
      </c>
      <c r="H19" s="40" t="s">
        <v>21</v>
      </c>
      <c r="I19" s="39">
        <v>0</v>
      </c>
      <c r="J19" s="40">
        <v>0</v>
      </c>
      <c r="K19" s="40">
        <v>0</v>
      </c>
      <c r="L19" s="40">
        <v>0</v>
      </c>
      <c r="M19" s="79">
        <f t="shared" si="0"/>
        <v>0</v>
      </c>
    </row>
    <row r="20" spans="2:15" x14ac:dyDescent="0.25">
      <c r="B20" s="5">
        <v>150000</v>
      </c>
      <c r="C20" s="5">
        <v>110000</v>
      </c>
      <c r="D20" s="5">
        <v>185000</v>
      </c>
      <c r="F20" s="38">
        <v>12</v>
      </c>
      <c r="G20" s="40" t="s">
        <v>21</v>
      </c>
      <c r="H20" s="40" t="s">
        <v>21</v>
      </c>
      <c r="I20" s="39">
        <v>0</v>
      </c>
      <c r="J20" s="40">
        <v>0</v>
      </c>
      <c r="K20" s="40">
        <v>0</v>
      </c>
      <c r="L20" s="40">
        <v>0</v>
      </c>
      <c r="M20" s="79">
        <f t="shared" si="0"/>
        <v>0</v>
      </c>
      <c r="N20" s="30"/>
    </row>
    <row r="21" spans="2:15" x14ac:dyDescent="0.25">
      <c r="B21" s="5">
        <v>150000</v>
      </c>
      <c r="C21" s="5">
        <v>110000</v>
      </c>
      <c r="D21" s="5">
        <v>185000</v>
      </c>
      <c r="F21" s="38">
        <v>13</v>
      </c>
      <c r="G21" s="40" t="s">
        <v>21</v>
      </c>
      <c r="H21" s="40" t="s">
        <v>21</v>
      </c>
      <c r="I21" s="39">
        <v>0</v>
      </c>
      <c r="J21" s="40">
        <v>0</v>
      </c>
      <c r="K21" s="40">
        <v>0</v>
      </c>
      <c r="L21" s="40">
        <v>0</v>
      </c>
      <c r="M21" s="79">
        <f t="shared" si="0"/>
        <v>0</v>
      </c>
      <c r="N21" s="42"/>
    </row>
    <row r="22" spans="2:15" x14ac:dyDescent="0.25">
      <c r="B22" s="5">
        <v>150000</v>
      </c>
      <c r="C22" s="5">
        <v>110000</v>
      </c>
      <c r="D22" s="5">
        <v>185000</v>
      </c>
      <c r="F22" s="38">
        <v>14</v>
      </c>
      <c r="G22" s="40" t="s">
        <v>21</v>
      </c>
      <c r="H22" s="40" t="s">
        <v>21</v>
      </c>
      <c r="I22" s="39">
        <v>0</v>
      </c>
      <c r="J22" s="40">
        <v>0</v>
      </c>
      <c r="K22" s="40">
        <v>0</v>
      </c>
      <c r="L22" s="40">
        <v>0</v>
      </c>
      <c r="M22" s="79">
        <f t="shared" si="0"/>
        <v>0</v>
      </c>
      <c r="N22" s="6"/>
    </row>
    <row r="23" spans="2:15" x14ac:dyDescent="0.25">
      <c r="B23" s="5">
        <v>150000</v>
      </c>
      <c r="C23" s="5">
        <v>110000</v>
      </c>
      <c r="D23" s="5">
        <v>185000</v>
      </c>
      <c r="F23" s="38">
        <v>15</v>
      </c>
      <c r="G23" s="40" t="s">
        <v>21</v>
      </c>
      <c r="H23" s="40" t="s">
        <v>21</v>
      </c>
      <c r="I23" s="39">
        <v>0</v>
      </c>
      <c r="J23" s="40">
        <v>0</v>
      </c>
      <c r="K23" s="40">
        <v>0</v>
      </c>
      <c r="L23" s="40">
        <v>0</v>
      </c>
      <c r="M23" s="79">
        <f t="shared" si="0"/>
        <v>0</v>
      </c>
      <c r="N23" s="6"/>
      <c r="O23" s="16"/>
    </row>
    <row r="24" spans="2:15" x14ac:dyDescent="0.25">
      <c r="B24" s="5">
        <v>150000</v>
      </c>
      <c r="C24" s="5">
        <v>110000</v>
      </c>
      <c r="D24" s="5">
        <v>185000</v>
      </c>
      <c r="F24" s="38">
        <v>16</v>
      </c>
      <c r="G24" s="40" t="s">
        <v>21</v>
      </c>
      <c r="H24" s="40" t="s">
        <v>21</v>
      </c>
      <c r="I24" s="39">
        <v>0</v>
      </c>
      <c r="J24" s="40">
        <v>0</v>
      </c>
      <c r="K24" s="40">
        <v>0</v>
      </c>
      <c r="L24" s="40">
        <v>0</v>
      </c>
      <c r="M24" s="79">
        <f t="shared" si="0"/>
        <v>0</v>
      </c>
      <c r="N24" s="34"/>
      <c r="O24" s="16"/>
    </row>
    <row r="25" spans="2:15" x14ac:dyDescent="0.25">
      <c r="B25" s="5">
        <v>150000</v>
      </c>
      <c r="C25" s="5">
        <v>110000</v>
      </c>
      <c r="D25" s="5">
        <v>185000</v>
      </c>
      <c r="F25" s="38">
        <v>17</v>
      </c>
      <c r="G25" s="40" t="s">
        <v>21</v>
      </c>
      <c r="H25" s="40" t="s">
        <v>21</v>
      </c>
      <c r="I25" s="39">
        <v>0</v>
      </c>
      <c r="J25" s="40">
        <v>0</v>
      </c>
      <c r="K25" s="40">
        <v>0</v>
      </c>
      <c r="L25" s="40">
        <v>0</v>
      </c>
      <c r="M25" s="79">
        <f t="shared" si="0"/>
        <v>0</v>
      </c>
      <c r="N25" s="6"/>
      <c r="O25" s="16"/>
    </row>
    <row r="26" spans="2:15" x14ac:dyDescent="0.25">
      <c r="B26" s="5">
        <v>150000</v>
      </c>
      <c r="C26" s="5">
        <v>110000</v>
      </c>
      <c r="D26" s="5">
        <v>185000</v>
      </c>
      <c r="F26" s="38">
        <v>18</v>
      </c>
      <c r="G26" s="40" t="s">
        <v>21</v>
      </c>
      <c r="H26" s="40" t="s">
        <v>21</v>
      </c>
      <c r="I26" s="39">
        <v>0</v>
      </c>
      <c r="J26" s="40">
        <v>0</v>
      </c>
      <c r="K26" s="40">
        <v>0</v>
      </c>
      <c r="L26" s="40">
        <v>0</v>
      </c>
      <c r="M26" s="79">
        <f t="shared" si="0"/>
        <v>0</v>
      </c>
      <c r="N26" s="30"/>
    </row>
    <row r="27" spans="2:15" x14ac:dyDescent="0.25">
      <c r="B27" s="5">
        <v>150000</v>
      </c>
      <c r="C27" s="5">
        <v>110000</v>
      </c>
      <c r="D27" s="5">
        <v>185000</v>
      </c>
      <c r="F27" s="38">
        <v>19</v>
      </c>
      <c r="G27" s="40" t="s">
        <v>21</v>
      </c>
      <c r="H27" s="40" t="s">
        <v>21</v>
      </c>
      <c r="I27" s="39">
        <v>0</v>
      </c>
      <c r="J27" s="40">
        <v>0</v>
      </c>
      <c r="K27" s="40">
        <v>0</v>
      </c>
      <c r="L27" s="40">
        <v>0</v>
      </c>
      <c r="M27" s="79">
        <f t="shared" si="0"/>
        <v>0</v>
      </c>
      <c r="N27" s="6"/>
    </row>
    <row r="28" spans="2:15" x14ac:dyDescent="0.25">
      <c r="B28" s="5">
        <v>150000</v>
      </c>
      <c r="C28" s="5">
        <v>110000</v>
      </c>
      <c r="D28" s="5">
        <v>185000</v>
      </c>
      <c r="F28" s="38">
        <v>20</v>
      </c>
      <c r="G28" s="40" t="s">
        <v>21</v>
      </c>
      <c r="H28" s="40" t="s">
        <v>21</v>
      </c>
      <c r="I28" s="39">
        <v>0</v>
      </c>
      <c r="J28" s="40">
        <v>0</v>
      </c>
      <c r="K28" s="40">
        <v>0</v>
      </c>
      <c r="L28" s="40">
        <v>0</v>
      </c>
      <c r="M28" s="79">
        <f t="shared" si="0"/>
        <v>0</v>
      </c>
      <c r="N28" s="30"/>
    </row>
    <row r="29" spans="2:15" x14ac:dyDescent="0.25">
      <c r="B29" s="5">
        <v>150000</v>
      </c>
      <c r="C29" s="5">
        <v>110000</v>
      </c>
      <c r="D29" s="5">
        <v>185000</v>
      </c>
      <c r="F29" s="38">
        <v>21</v>
      </c>
      <c r="G29" s="40" t="s">
        <v>21</v>
      </c>
      <c r="H29" s="40" t="s">
        <v>21</v>
      </c>
      <c r="I29" s="39">
        <v>0</v>
      </c>
      <c r="J29" s="40">
        <v>0</v>
      </c>
      <c r="K29" s="40">
        <v>0</v>
      </c>
      <c r="L29" s="40">
        <v>0</v>
      </c>
      <c r="M29" s="79">
        <f t="shared" si="0"/>
        <v>0</v>
      </c>
      <c r="N29" s="6"/>
    </row>
    <row r="30" spans="2:15" x14ac:dyDescent="0.25">
      <c r="F30" s="35"/>
      <c r="G30" s="6"/>
      <c r="H30" s="6"/>
      <c r="I30" s="38"/>
      <c r="J30" s="6"/>
      <c r="K30" s="6"/>
      <c r="L30" s="21" t="s">
        <v>15</v>
      </c>
      <c r="M30" s="22">
        <f>SUM(M9:M29)</f>
        <v>0</v>
      </c>
      <c r="N30" s="6"/>
    </row>
    <row r="31" spans="2:15" x14ac:dyDescent="0.25">
      <c r="F31" s="35"/>
      <c r="G31" s="6"/>
      <c r="H31" s="6"/>
      <c r="I31" s="35"/>
      <c r="J31" s="6"/>
      <c r="K31" s="6"/>
      <c r="L31" s="6"/>
      <c r="M31" s="6"/>
      <c r="N31" s="6"/>
    </row>
    <row r="32" spans="2:15" x14ac:dyDescent="0.25">
      <c r="F32" s="35"/>
      <c r="G32" s="6"/>
      <c r="H32" s="6"/>
      <c r="I32" s="35"/>
      <c r="J32" s="6"/>
      <c r="K32" s="6"/>
      <c r="L32" s="6"/>
      <c r="M32" s="6"/>
      <c r="N32" s="6"/>
    </row>
    <row r="33" spans="6:14" x14ac:dyDescent="0.25">
      <c r="F33" s="35"/>
      <c r="G33" s="6"/>
      <c r="H33" s="6"/>
      <c r="I33" s="35"/>
      <c r="J33" s="6"/>
      <c r="K33" s="6"/>
      <c r="L33" s="6"/>
      <c r="M33" s="6"/>
      <c r="N33" s="6"/>
    </row>
    <row r="34" spans="6:14" x14ac:dyDescent="0.25">
      <c r="F34" s="35"/>
      <c r="G34" s="6"/>
      <c r="H34" s="6"/>
      <c r="I34" s="35"/>
      <c r="J34" s="6"/>
      <c r="K34" s="6"/>
      <c r="L34" s="6"/>
      <c r="M34" s="6"/>
      <c r="N34" s="6"/>
    </row>
    <row r="35" spans="6:14" x14ac:dyDescent="0.25">
      <c r="F35" s="35"/>
      <c r="G35" s="6"/>
      <c r="H35" s="6"/>
      <c r="I35" s="35"/>
      <c r="J35" s="6"/>
      <c r="K35" s="6"/>
      <c r="L35" s="6"/>
      <c r="M35" s="6"/>
      <c r="N35" s="6"/>
    </row>
    <row r="36" spans="6:14" x14ac:dyDescent="0.25">
      <c r="F36" s="35"/>
      <c r="G36" s="6"/>
      <c r="H36" s="6"/>
      <c r="I36" s="35"/>
      <c r="J36" s="6"/>
      <c r="K36" s="6"/>
      <c r="L36" s="6"/>
      <c r="M36" s="6"/>
      <c r="N36" s="6"/>
    </row>
    <row r="37" spans="6:14" x14ac:dyDescent="0.25">
      <c r="F37" s="35"/>
      <c r="G37" s="6"/>
      <c r="H37" s="6"/>
      <c r="I37" s="35"/>
      <c r="J37" s="6"/>
      <c r="K37" s="6"/>
    </row>
    <row r="38" spans="6:14" x14ac:dyDescent="0.25">
      <c r="F38" s="35"/>
      <c r="G38" s="6"/>
      <c r="H38" s="6"/>
      <c r="I38" s="35"/>
      <c r="J38" s="6"/>
      <c r="K38" s="6"/>
    </row>
    <row r="39" spans="6:14" x14ac:dyDescent="0.25">
      <c r="F39" s="35"/>
      <c r="G39" s="6"/>
      <c r="H39" s="6"/>
      <c r="I39" s="35"/>
      <c r="J39" s="6"/>
      <c r="K39" s="6"/>
    </row>
    <row r="40" spans="6:14" x14ac:dyDescent="0.25">
      <c r="F40" s="35"/>
      <c r="G40" s="6"/>
      <c r="H40" s="6"/>
      <c r="I40" s="35"/>
      <c r="J40" s="6"/>
      <c r="K40" s="6"/>
    </row>
    <row r="41" spans="6:14" x14ac:dyDescent="0.25">
      <c r="F41" s="35"/>
      <c r="G41" s="6"/>
      <c r="H41" s="6"/>
      <c r="I41" s="35"/>
      <c r="J41" s="6"/>
      <c r="K41" s="6"/>
    </row>
    <row r="42" spans="6:14" x14ac:dyDescent="0.25">
      <c r="F42" s="35"/>
      <c r="G42" s="6"/>
      <c r="H42" s="6"/>
      <c r="I42" s="35"/>
      <c r="J42" s="6"/>
      <c r="K42" s="6"/>
    </row>
    <row r="43" spans="6:14" x14ac:dyDescent="0.25">
      <c r="F43" s="35"/>
      <c r="G43" s="6"/>
      <c r="H43" s="6"/>
      <c r="I43" s="35"/>
      <c r="J43" s="6"/>
      <c r="K43" s="6"/>
    </row>
    <row r="44" spans="6:14" x14ac:dyDescent="0.25">
      <c r="F44" s="35"/>
      <c r="G44" s="6"/>
      <c r="H44" s="6"/>
      <c r="I44" s="35"/>
      <c r="J44" s="6"/>
      <c r="K44" s="6"/>
    </row>
  </sheetData>
  <mergeCells count="3">
    <mergeCell ref="G2:M2"/>
    <mergeCell ref="I7:L7"/>
    <mergeCell ref="M7:N7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topLeftCell="E4" zoomScale="175" zoomScaleNormal="175" workbookViewId="0">
      <selection activeCell="F9" sqref="F9"/>
    </sheetView>
  </sheetViews>
  <sheetFormatPr baseColWidth="10" defaultRowHeight="15" x14ac:dyDescent="0.25"/>
  <cols>
    <col min="1" max="5" width="11.42578125" style="1"/>
    <col min="6" max="6" width="15.42578125" bestFit="1" customWidth="1"/>
    <col min="7" max="7" width="18.140625" style="45" customWidth="1"/>
    <col min="8" max="8" width="9.42578125" style="45" bestFit="1" customWidth="1"/>
    <col min="9" max="9" width="7.85546875" style="45" bestFit="1" customWidth="1"/>
    <col min="10" max="10" width="9.5703125" style="45" customWidth="1"/>
    <col min="11" max="11" width="21.28515625" style="4" customWidth="1"/>
    <col min="12" max="12" width="9.28515625" style="45" customWidth="1"/>
    <col min="13" max="13" width="9.42578125" style="6" customWidth="1"/>
    <col min="14" max="14" width="11.42578125" style="1"/>
  </cols>
  <sheetData>
    <row r="1" spans="6:16" s="1" customFormat="1" x14ac:dyDescent="0.25">
      <c r="G1" s="6"/>
      <c r="H1" s="6"/>
      <c r="I1" s="6"/>
      <c r="J1" s="6"/>
      <c r="K1" s="5"/>
      <c r="L1" s="6"/>
      <c r="M1" s="6"/>
    </row>
    <row r="2" spans="6:16" s="1" customFormat="1" x14ac:dyDescent="0.25">
      <c r="G2" s="6"/>
      <c r="H2" s="6"/>
      <c r="I2" s="6"/>
      <c r="J2" s="6"/>
      <c r="K2" s="5"/>
      <c r="L2" s="6"/>
      <c r="M2" s="6"/>
    </row>
    <row r="3" spans="6:16" s="1" customFormat="1" x14ac:dyDescent="0.25">
      <c r="G3" s="6"/>
      <c r="H3" s="6"/>
      <c r="I3" s="6"/>
      <c r="J3" s="6"/>
      <c r="K3" s="5"/>
      <c r="L3" s="6"/>
      <c r="M3" s="6"/>
    </row>
    <row r="4" spans="6:16" s="1" customFormat="1" x14ac:dyDescent="0.25">
      <c r="G4" s="6"/>
      <c r="H4" s="6"/>
      <c r="I4" s="6"/>
      <c r="J4" s="6"/>
      <c r="K4" s="5"/>
      <c r="L4" s="6"/>
      <c r="M4" s="6"/>
    </row>
    <row r="5" spans="6:16" s="1" customFormat="1" x14ac:dyDescent="0.25">
      <c r="G5" s="6"/>
      <c r="H5" s="6"/>
      <c r="I5" s="6"/>
      <c r="J5" s="6"/>
      <c r="K5" s="5"/>
      <c r="L5" s="6"/>
      <c r="M5" s="6"/>
    </row>
    <row r="6" spans="6:16" s="1" customFormat="1" x14ac:dyDescent="0.25">
      <c r="G6" s="6"/>
      <c r="H6" s="6"/>
      <c r="I6" s="6"/>
      <c r="J6" s="6"/>
      <c r="K6" s="5"/>
      <c r="L6" s="6"/>
      <c r="M6" s="6"/>
    </row>
    <row r="7" spans="6:16" s="1" customFormat="1" x14ac:dyDescent="0.25">
      <c r="G7" s="6"/>
      <c r="H7" s="6"/>
      <c r="I7" s="6"/>
      <c r="J7" s="6"/>
      <c r="K7" s="5"/>
      <c r="L7" s="6"/>
      <c r="M7" s="6"/>
    </row>
    <row r="8" spans="6:16" s="1" customFormat="1" x14ac:dyDescent="0.25">
      <c r="G8" s="6"/>
      <c r="H8" s="6"/>
      <c r="I8" s="6"/>
      <c r="J8" s="6"/>
      <c r="K8" s="5"/>
      <c r="L8" s="6"/>
      <c r="M8" s="6"/>
    </row>
    <row r="9" spans="6:16" s="1" customFormat="1" x14ac:dyDescent="0.25">
      <c r="G9" s="127" t="s">
        <v>23</v>
      </c>
      <c r="H9" s="127"/>
      <c r="I9" s="6"/>
      <c r="J9" s="6"/>
      <c r="K9" s="5"/>
      <c r="L9" s="6"/>
      <c r="M9" s="6"/>
    </row>
    <row r="10" spans="6:16" x14ac:dyDescent="0.25">
      <c r="F10" s="1"/>
      <c r="G10" s="129">
        <v>0</v>
      </c>
      <c r="H10" s="129"/>
      <c r="I10" s="1"/>
      <c r="J10" s="1"/>
      <c r="K10" s="1"/>
      <c r="L10" s="1"/>
      <c r="M10" s="1"/>
    </row>
    <row r="11" spans="6:16" ht="18.75" x14ac:dyDescent="0.25">
      <c r="F11" s="1"/>
      <c r="G11" s="130"/>
      <c r="H11" s="130"/>
      <c r="I11" s="112">
        <f ca="1">TODAY()</f>
        <v>44513</v>
      </c>
      <c r="J11" s="112"/>
      <c r="K11" s="112"/>
      <c r="L11" s="113">
        <f>K13+K14+K15+K16+K17+K18</f>
        <v>0</v>
      </c>
      <c r="M11" s="114"/>
    </row>
    <row r="12" spans="6:16" x14ac:dyDescent="0.25">
      <c r="F12" s="1"/>
      <c r="G12" s="76" t="s">
        <v>5</v>
      </c>
      <c r="H12" s="76" t="s">
        <v>26</v>
      </c>
      <c r="I12" s="128" t="s">
        <v>19</v>
      </c>
      <c r="J12" s="128"/>
      <c r="K12" s="76" t="s">
        <v>37</v>
      </c>
      <c r="L12" s="51" t="s">
        <v>39</v>
      </c>
      <c r="M12" s="76" t="s">
        <v>15</v>
      </c>
      <c r="N12" s="76" t="s">
        <v>38</v>
      </c>
      <c r="O12" s="72"/>
      <c r="P12" s="72"/>
    </row>
    <row r="13" spans="6:16" x14ac:dyDescent="0.25">
      <c r="F13" s="1"/>
      <c r="G13" s="75" t="s">
        <v>40</v>
      </c>
      <c r="H13" s="74" t="s">
        <v>40</v>
      </c>
      <c r="I13" s="126"/>
      <c r="J13" s="126"/>
      <c r="K13" s="53">
        <v>0</v>
      </c>
      <c r="L13" s="53"/>
      <c r="M13" s="53"/>
      <c r="N13" s="73"/>
      <c r="O13" s="72"/>
      <c r="P13" s="72"/>
    </row>
    <row r="14" spans="6:16" x14ac:dyDescent="0.25">
      <c r="F14" s="1"/>
      <c r="G14" s="75" t="s">
        <v>40</v>
      </c>
      <c r="H14" s="74" t="s">
        <v>40</v>
      </c>
      <c r="I14" s="126"/>
      <c r="J14" s="126"/>
      <c r="K14" s="53">
        <v>0</v>
      </c>
      <c r="L14" s="53"/>
      <c r="M14" s="53"/>
      <c r="N14" s="73"/>
      <c r="O14" s="72"/>
      <c r="P14" s="72"/>
    </row>
    <row r="15" spans="6:16" x14ac:dyDescent="0.25">
      <c r="F15" s="1"/>
      <c r="G15" s="75" t="s">
        <v>40</v>
      </c>
      <c r="H15" s="74" t="s">
        <v>40</v>
      </c>
      <c r="I15" s="126"/>
      <c r="J15" s="126"/>
      <c r="K15" s="53">
        <v>0</v>
      </c>
      <c r="L15" s="53"/>
      <c r="M15" s="53"/>
      <c r="N15" s="73"/>
      <c r="O15" s="72"/>
      <c r="P15" s="72"/>
    </row>
    <row r="16" spans="6:16" x14ac:dyDescent="0.25">
      <c r="F16" s="1"/>
      <c r="G16" s="75" t="s">
        <v>40</v>
      </c>
      <c r="H16" s="74" t="s">
        <v>40</v>
      </c>
      <c r="I16" s="126"/>
      <c r="J16" s="126"/>
      <c r="K16" s="53">
        <v>0</v>
      </c>
      <c r="L16" s="53"/>
      <c r="M16" s="53"/>
      <c r="N16" s="73"/>
      <c r="O16" s="72"/>
      <c r="P16" s="72"/>
    </row>
    <row r="17" spans="6:16" x14ac:dyDescent="0.25">
      <c r="F17" s="1"/>
      <c r="G17" s="75" t="s">
        <v>40</v>
      </c>
      <c r="H17" s="74" t="s">
        <v>40</v>
      </c>
      <c r="I17" s="126"/>
      <c r="J17" s="126"/>
      <c r="K17" s="53">
        <v>0</v>
      </c>
      <c r="L17" s="53"/>
      <c r="M17" s="53"/>
      <c r="N17" s="73"/>
      <c r="O17" s="72"/>
      <c r="P17" s="72"/>
    </row>
    <row r="18" spans="6:16" x14ac:dyDescent="0.25">
      <c r="F18" s="1"/>
      <c r="G18" s="75" t="s">
        <v>40</v>
      </c>
      <c r="H18" s="74" t="s">
        <v>40</v>
      </c>
      <c r="I18" s="126"/>
      <c r="J18" s="126"/>
      <c r="K18" s="53">
        <v>0</v>
      </c>
      <c r="L18" s="53"/>
      <c r="M18" s="53"/>
      <c r="N18" s="73"/>
      <c r="O18" s="72"/>
      <c r="P18" s="72"/>
    </row>
    <row r="19" spans="6:16" x14ac:dyDescent="0.25">
      <c r="F19" s="1"/>
      <c r="G19" s="75"/>
      <c r="H19" s="74"/>
      <c r="I19" s="126"/>
      <c r="J19" s="126"/>
      <c r="K19" s="53">
        <v>0</v>
      </c>
      <c r="L19" s="53"/>
      <c r="M19" s="53"/>
      <c r="N19" s="73"/>
      <c r="O19" s="72"/>
      <c r="P19" s="72"/>
    </row>
    <row r="20" spans="6:16" x14ac:dyDescent="0.25">
      <c r="F20" s="1"/>
      <c r="G20" s="75"/>
      <c r="H20" s="74"/>
      <c r="I20" s="126"/>
      <c r="J20" s="126"/>
      <c r="K20" s="53">
        <v>0</v>
      </c>
      <c r="L20" s="53"/>
      <c r="M20" s="53"/>
      <c r="N20" s="73"/>
      <c r="O20" s="72"/>
      <c r="P20" s="72"/>
    </row>
    <row r="21" spans="6:16" x14ac:dyDescent="0.25">
      <c r="F21" s="1"/>
      <c r="G21" s="69"/>
      <c r="H21" s="69"/>
      <c r="I21" s="69"/>
      <c r="J21" s="69"/>
      <c r="K21" s="70"/>
      <c r="L21" s="70"/>
      <c r="M21" s="70"/>
      <c r="N21" s="71"/>
      <c r="O21" s="72"/>
      <c r="P21" s="72"/>
    </row>
    <row r="22" spans="6:16" x14ac:dyDescent="0.25">
      <c r="F22" s="1"/>
      <c r="G22" s="6"/>
      <c r="H22" s="6"/>
      <c r="I22" s="6"/>
      <c r="J22" s="6"/>
      <c r="K22" s="5"/>
      <c r="L22" s="5"/>
      <c r="M22" s="5"/>
    </row>
    <row r="23" spans="6:16" x14ac:dyDescent="0.25">
      <c r="F23" s="1"/>
      <c r="G23" s="6"/>
      <c r="H23" s="6"/>
      <c r="I23" s="6"/>
      <c r="J23" s="6"/>
      <c r="K23" s="5"/>
      <c r="L23" s="5"/>
      <c r="M23" s="5"/>
    </row>
    <row r="24" spans="6:16" x14ac:dyDescent="0.25">
      <c r="F24" s="1"/>
      <c r="G24"/>
      <c r="H24" s="6"/>
      <c r="I24" s="6"/>
      <c r="J24" s="6"/>
      <c r="K24" s="5"/>
      <c r="L24" s="5"/>
      <c r="M24" s="5"/>
    </row>
    <row r="25" spans="6:16" x14ac:dyDescent="0.25">
      <c r="F25" s="1"/>
      <c r="G25" s="6"/>
      <c r="H25" s="6"/>
      <c r="I25" s="6"/>
      <c r="J25" s="6"/>
      <c r="K25" s="5"/>
      <c r="L25" s="5"/>
      <c r="M25" s="5"/>
    </row>
    <row r="26" spans="6:16" x14ac:dyDescent="0.25">
      <c r="F26" s="1"/>
      <c r="G26" s="6"/>
      <c r="H26" s="6"/>
      <c r="I26" s="6"/>
      <c r="J26" s="6"/>
      <c r="K26" s="5"/>
      <c r="L26" s="5"/>
      <c r="M26" s="5"/>
    </row>
    <row r="27" spans="6:16" x14ac:dyDescent="0.25">
      <c r="F27" s="1"/>
      <c r="G27" s="6"/>
      <c r="H27" s="6"/>
      <c r="I27" s="6"/>
      <c r="J27" s="6"/>
      <c r="K27" s="5"/>
      <c r="L27" s="5"/>
      <c r="M27" s="5"/>
    </row>
    <row r="28" spans="6:16" x14ac:dyDescent="0.25">
      <c r="L28" s="4"/>
      <c r="M28" s="67"/>
    </row>
  </sheetData>
  <mergeCells count="13">
    <mergeCell ref="I20:J20"/>
    <mergeCell ref="G9:H9"/>
    <mergeCell ref="I11:K11"/>
    <mergeCell ref="L11:M11"/>
    <mergeCell ref="I12:J12"/>
    <mergeCell ref="I13:J13"/>
    <mergeCell ref="I14:J14"/>
    <mergeCell ref="G10:H11"/>
    <mergeCell ref="I15:J15"/>
    <mergeCell ref="I16:J16"/>
    <mergeCell ref="I17:J17"/>
    <mergeCell ref="I18:J18"/>
    <mergeCell ref="I19:J19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28"/>
  <sheetViews>
    <sheetView topLeftCell="J1" zoomScale="175" zoomScaleNormal="175" workbookViewId="0">
      <selection activeCell="Q8" sqref="Q8"/>
    </sheetView>
  </sheetViews>
  <sheetFormatPr baseColWidth="10" defaultRowHeight="15" x14ac:dyDescent="0.25"/>
  <cols>
    <col min="1" max="3" width="11.42578125" style="1"/>
    <col min="4" max="4" width="31.140625" bestFit="1" customWidth="1"/>
    <col min="5" max="5" width="10" bestFit="1" customWidth="1"/>
    <col min="6" max="6" width="7.5703125" bestFit="1" customWidth="1"/>
    <col min="7" max="7" width="7.140625" bestFit="1" customWidth="1"/>
    <col min="8" max="8" width="12" bestFit="1" customWidth="1"/>
    <col min="9" max="9" width="18.28515625" bestFit="1" customWidth="1"/>
    <col min="10" max="10" width="8.5703125" bestFit="1" customWidth="1"/>
    <col min="11" max="12" width="11.42578125" style="1"/>
    <col min="13" max="13" width="18.5703125" style="1" bestFit="1" customWidth="1"/>
    <col min="14" max="14" width="9.42578125" style="1" bestFit="1" customWidth="1"/>
    <col min="15" max="15" width="7.5703125" bestFit="1" customWidth="1"/>
    <col min="16" max="16" width="6.7109375" bestFit="1" customWidth="1"/>
    <col min="17" max="17" width="11" bestFit="1" customWidth="1"/>
    <col min="18" max="18" width="12" bestFit="1" customWidth="1"/>
    <col min="20" max="24" width="11.42578125" style="1"/>
  </cols>
  <sheetData>
    <row r="1" spans="4:20" s="1" customFormat="1" x14ac:dyDescent="0.25">
      <c r="D1"/>
      <c r="E1"/>
      <c r="F1"/>
      <c r="G1"/>
      <c r="H1"/>
      <c r="I1"/>
      <c r="J1"/>
      <c r="K1"/>
    </row>
    <row r="2" spans="4:20" s="1" customFormat="1" x14ac:dyDescent="0.25">
      <c r="D2"/>
      <c r="E2"/>
      <c r="F2"/>
      <c r="G2"/>
      <c r="H2"/>
      <c r="I2"/>
      <c r="J2"/>
      <c r="K2"/>
    </row>
    <row r="3" spans="4:20" s="1" customFormat="1" x14ac:dyDescent="0.25">
      <c r="D3"/>
      <c r="E3"/>
      <c r="F3"/>
      <c r="G3"/>
      <c r="H3"/>
      <c r="I3"/>
      <c r="J3"/>
      <c r="K3"/>
    </row>
    <row r="4" spans="4:20" x14ac:dyDescent="0.25">
      <c r="K4"/>
      <c r="O4" s="1"/>
      <c r="P4" s="1"/>
      <c r="Q4" s="1"/>
      <c r="R4" s="1"/>
      <c r="S4" s="1"/>
    </row>
    <row r="5" spans="4:20" x14ac:dyDescent="0.25">
      <c r="K5"/>
      <c r="O5" s="1"/>
      <c r="P5" s="1"/>
      <c r="Q5" s="1"/>
      <c r="R5" s="1"/>
      <c r="S5" s="1"/>
    </row>
    <row r="6" spans="4:20" ht="18.75" x14ac:dyDescent="0.25">
      <c r="K6"/>
      <c r="M6" s="65" t="s">
        <v>23</v>
      </c>
      <c r="O6" s="131">
        <f ca="1">TODAY()</f>
        <v>44513</v>
      </c>
      <c r="P6" s="131"/>
      <c r="Q6" s="131"/>
      <c r="R6" s="132">
        <f>R20</f>
        <v>0</v>
      </c>
      <c r="S6" s="133"/>
      <c r="T6"/>
    </row>
    <row r="7" spans="4:20" s="1" customFormat="1" x14ac:dyDescent="0.25">
      <c r="D7"/>
      <c r="E7"/>
      <c r="F7"/>
      <c r="G7"/>
      <c r="H7"/>
      <c r="I7"/>
      <c r="J7"/>
      <c r="K7"/>
      <c r="M7" s="13" t="s">
        <v>5</v>
      </c>
      <c r="N7" s="13" t="s">
        <v>1</v>
      </c>
      <c r="O7" s="14" t="s">
        <v>0</v>
      </c>
      <c r="P7" s="13" t="s">
        <v>10</v>
      </c>
      <c r="Q7" s="13" t="s">
        <v>11</v>
      </c>
      <c r="R7" s="13" t="s">
        <v>6</v>
      </c>
      <c r="S7" s="13" t="s">
        <v>9</v>
      </c>
    </row>
    <row r="8" spans="4:20" s="1" customFormat="1" x14ac:dyDescent="0.25">
      <c r="D8"/>
      <c r="E8"/>
      <c r="F8"/>
      <c r="G8"/>
      <c r="H8"/>
      <c r="I8"/>
      <c r="J8"/>
      <c r="K8"/>
      <c r="M8" s="6"/>
      <c r="N8" s="43"/>
      <c r="O8" s="14"/>
      <c r="P8" s="6"/>
      <c r="Q8" s="6" t="s">
        <v>22</v>
      </c>
      <c r="R8" s="5">
        <v>0</v>
      </c>
      <c r="S8" s="6"/>
    </row>
    <row r="9" spans="4:20" s="1" customFormat="1" x14ac:dyDescent="0.25">
      <c r="D9"/>
      <c r="E9"/>
      <c r="F9"/>
      <c r="G9"/>
      <c r="H9"/>
      <c r="I9"/>
      <c r="J9"/>
      <c r="K9"/>
      <c r="M9" s="47"/>
      <c r="N9" s="46"/>
      <c r="O9" s="14"/>
      <c r="P9" s="47"/>
      <c r="Q9" s="12"/>
      <c r="R9" s="48">
        <v>0</v>
      </c>
      <c r="S9" s="12"/>
    </row>
    <row r="10" spans="4:20" s="1" customFormat="1" x14ac:dyDescent="0.25">
      <c r="D10"/>
      <c r="E10"/>
      <c r="F10"/>
      <c r="G10"/>
      <c r="H10"/>
      <c r="I10"/>
      <c r="J10"/>
      <c r="K10"/>
      <c r="M10" s="6"/>
      <c r="N10" s="43"/>
      <c r="O10" s="14"/>
      <c r="P10" s="6"/>
      <c r="Q10" s="6"/>
      <c r="R10" s="5">
        <v>0</v>
      </c>
      <c r="S10" s="6"/>
    </row>
    <row r="11" spans="4:20" s="1" customFormat="1" x14ac:dyDescent="0.25">
      <c r="D11"/>
      <c r="E11"/>
      <c r="F11"/>
      <c r="G11"/>
      <c r="H11"/>
      <c r="I11"/>
      <c r="J11"/>
      <c r="K11"/>
      <c r="M11" s="47"/>
      <c r="N11" s="46"/>
      <c r="O11" s="14"/>
      <c r="P11" s="47"/>
      <c r="Q11" s="12"/>
      <c r="R11" s="48">
        <v>0</v>
      </c>
      <c r="S11" s="12"/>
    </row>
    <row r="12" spans="4:20" s="1" customFormat="1" x14ac:dyDescent="0.25">
      <c r="D12"/>
      <c r="E12"/>
      <c r="F12"/>
      <c r="G12"/>
      <c r="H12"/>
      <c r="I12"/>
      <c r="J12"/>
      <c r="K12"/>
      <c r="M12" s="6"/>
      <c r="N12" s="43"/>
      <c r="O12" s="14"/>
      <c r="P12" s="6"/>
      <c r="Q12" s="6"/>
      <c r="R12" s="5">
        <v>0</v>
      </c>
      <c r="S12" s="6"/>
    </row>
    <row r="13" spans="4:20" s="1" customFormat="1" x14ac:dyDescent="0.25">
      <c r="D13"/>
      <c r="E13"/>
      <c r="F13"/>
      <c r="G13"/>
      <c r="H13"/>
      <c r="I13"/>
      <c r="J13"/>
      <c r="K13"/>
      <c r="M13" s="47"/>
      <c r="N13" s="46"/>
      <c r="O13" s="14"/>
      <c r="P13" s="47"/>
      <c r="Q13" s="12"/>
      <c r="R13" s="48">
        <v>0</v>
      </c>
      <c r="S13" s="12"/>
    </row>
    <row r="14" spans="4:20" s="1" customFormat="1" x14ac:dyDescent="0.25">
      <c r="D14"/>
      <c r="E14"/>
      <c r="F14"/>
      <c r="G14"/>
      <c r="H14"/>
      <c r="I14"/>
      <c r="J14"/>
      <c r="K14"/>
      <c r="M14" s="6"/>
      <c r="N14" s="43"/>
      <c r="O14" s="14"/>
      <c r="P14" s="6"/>
      <c r="Q14" s="6"/>
      <c r="R14" s="5">
        <v>0</v>
      </c>
      <c r="S14" s="6"/>
    </row>
    <row r="15" spans="4:20" s="1" customFormat="1" x14ac:dyDescent="0.25">
      <c r="D15"/>
      <c r="E15"/>
      <c r="F15"/>
      <c r="G15"/>
      <c r="H15"/>
      <c r="I15"/>
      <c r="J15"/>
      <c r="K15"/>
      <c r="M15" s="47"/>
      <c r="N15" s="46"/>
      <c r="O15" s="14"/>
      <c r="P15" s="47"/>
      <c r="Q15" s="12"/>
      <c r="R15" s="48">
        <v>0</v>
      </c>
      <c r="S15" s="12"/>
    </row>
    <row r="16" spans="4:20" x14ac:dyDescent="0.25">
      <c r="K16"/>
      <c r="M16" s="6"/>
      <c r="N16" s="43"/>
      <c r="O16" s="14"/>
      <c r="P16" s="6"/>
      <c r="Q16" s="6"/>
      <c r="R16" s="5">
        <v>0</v>
      </c>
      <c r="S16" s="6"/>
    </row>
    <row r="17" spans="4:24" x14ac:dyDescent="0.25">
      <c r="K17"/>
      <c r="M17" s="47"/>
      <c r="N17" s="46"/>
      <c r="O17" s="14"/>
      <c r="P17" s="47"/>
      <c r="Q17" s="12"/>
      <c r="R17" s="48">
        <v>0</v>
      </c>
      <c r="S17" s="12"/>
    </row>
    <row r="18" spans="4:24" x14ac:dyDescent="0.25">
      <c r="K18"/>
      <c r="M18" s="6"/>
      <c r="N18" s="43"/>
      <c r="O18" s="14"/>
      <c r="P18" s="6"/>
      <c r="Q18" s="6"/>
      <c r="R18" s="5">
        <v>0</v>
      </c>
      <c r="S18" s="6"/>
    </row>
    <row r="19" spans="4:24" x14ac:dyDescent="0.25">
      <c r="K19"/>
      <c r="M19" s="47"/>
      <c r="N19" s="46"/>
      <c r="O19" s="14"/>
      <c r="P19" s="47"/>
      <c r="Q19" s="12"/>
      <c r="R19" s="48">
        <v>0</v>
      </c>
      <c r="S19" s="12"/>
    </row>
    <row r="20" spans="4:24" x14ac:dyDescent="0.25">
      <c r="K20"/>
      <c r="M20" s="6"/>
      <c r="N20" s="6"/>
      <c r="O20" s="11"/>
      <c r="P20" s="6"/>
      <c r="Q20" s="6"/>
      <c r="R20" s="5">
        <f>SUM(R8:R19)</f>
        <v>0</v>
      </c>
      <c r="S20" s="6"/>
    </row>
    <row r="21" spans="4:24" x14ac:dyDescent="0.25">
      <c r="K21"/>
      <c r="M21" s="6"/>
      <c r="N21" s="6"/>
      <c r="O21" s="11"/>
      <c r="P21" s="6"/>
      <c r="Q21" s="6"/>
      <c r="R21" s="5"/>
      <c r="S21" s="6"/>
      <c r="X21" s="1" t="s">
        <v>21</v>
      </c>
    </row>
    <row r="22" spans="4:24" x14ac:dyDescent="0.25">
      <c r="K22"/>
    </row>
    <row r="23" spans="4:24" x14ac:dyDescent="0.25">
      <c r="K23"/>
    </row>
    <row r="24" spans="4:24" x14ac:dyDescent="0.25">
      <c r="K24"/>
    </row>
    <row r="25" spans="4:24" x14ac:dyDescent="0.25">
      <c r="K25"/>
    </row>
    <row r="26" spans="4:24" x14ac:dyDescent="0.25">
      <c r="D26" s="1"/>
      <c r="E26" s="1"/>
      <c r="F26" s="1"/>
      <c r="G26" s="1"/>
      <c r="H26" s="1"/>
      <c r="I26" s="1"/>
      <c r="J26" s="1"/>
    </row>
    <row r="27" spans="4:24" x14ac:dyDescent="0.25">
      <c r="D27" s="1"/>
      <c r="E27" s="1"/>
      <c r="F27" s="1"/>
      <c r="G27" s="1"/>
      <c r="H27" s="1"/>
      <c r="I27" s="1"/>
      <c r="J27" s="1"/>
    </row>
    <row r="28" spans="4:24" x14ac:dyDescent="0.25">
      <c r="D28" s="1"/>
      <c r="E28" s="1"/>
      <c r="F28" s="1"/>
      <c r="G28" s="1"/>
      <c r="H28" s="1"/>
      <c r="I28" s="1"/>
      <c r="J28" s="1"/>
    </row>
  </sheetData>
  <mergeCells count="2">
    <mergeCell ref="O6:Q6"/>
    <mergeCell ref="R6:S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1"/>
  <sheetViews>
    <sheetView tabSelected="1" zoomScale="115" zoomScaleNormal="115" workbookViewId="0">
      <selection activeCell="C5" sqref="C5"/>
    </sheetView>
  </sheetViews>
  <sheetFormatPr baseColWidth="10" defaultRowHeight="15" x14ac:dyDescent="0.25"/>
  <cols>
    <col min="4" max="4" width="10" bestFit="1" customWidth="1"/>
    <col min="5" max="5" width="10.140625" style="4" bestFit="1" customWidth="1"/>
    <col min="6" max="6" width="10.140625" style="82" bestFit="1" customWidth="1"/>
    <col min="8" max="8" width="16.5703125" style="45" bestFit="1" customWidth="1"/>
    <col min="9" max="9" width="9.28515625" style="45" bestFit="1" customWidth="1"/>
    <col min="10" max="10" width="7.5703125" style="45" bestFit="1" customWidth="1"/>
    <col min="11" max="11" width="7.140625" style="4" bestFit="1" customWidth="1"/>
    <col min="12" max="12" width="7" style="45" bestFit="1" customWidth="1"/>
    <col min="13" max="13" width="8.7109375" style="45" bestFit="1" customWidth="1"/>
    <col min="14" max="14" width="6.140625" style="45" bestFit="1" customWidth="1"/>
    <col min="15" max="15" width="8.85546875" style="45" bestFit="1" customWidth="1"/>
    <col min="16" max="16" width="14.140625" style="45" customWidth="1"/>
    <col min="17" max="17" width="15" style="4" customWidth="1"/>
    <col min="18" max="18" width="12.42578125" style="45" customWidth="1"/>
    <col min="19" max="19" width="31.85546875" bestFit="1" customWidth="1"/>
    <col min="20" max="20" width="11.7109375" bestFit="1" customWidth="1"/>
  </cols>
  <sheetData>
    <row r="3" spans="1:20" ht="23.25" x14ac:dyDescent="0.25">
      <c r="D3" s="1"/>
      <c r="E3" s="5"/>
      <c r="F3" s="16"/>
      <c r="G3" s="16"/>
      <c r="H3" s="77"/>
      <c r="I3" s="111"/>
      <c r="J3" s="111"/>
      <c r="K3" s="111"/>
      <c r="L3" s="111"/>
      <c r="M3" s="111"/>
      <c r="N3" s="111"/>
      <c r="O3" s="111"/>
      <c r="P3" s="6"/>
    </row>
    <row r="4" spans="1:20" x14ac:dyDescent="0.25">
      <c r="D4" s="1"/>
      <c r="E4" s="5"/>
      <c r="F4" s="16"/>
      <c r="G4" s="16"/>
      <c r="H4" s="77"/>
      <c r="I4" s="6"/>
      <c r="J4" s="6"/>
      <c r="K4" s="31"/>
      <c r="L4" s="6"/>
      <c r="M4" s="6"/>
      <c r="N4" s="6"/>
      <c r="O4" s="6"/>
      <c r="P4" s="6"/>
    </row>
    <row r="5" spans="1:20" x14ac:dyDescent="0.25">
      <c r="D5" s="1"/>
      <c r="E5" s="5"/>
      <c r="F5" s="16"/>
      <c r="G5" s="16"/>
      <c r="H5" s="77"/>
      <c r="I5" s="6"/>
      <c r="J5" s="6"/>
      <c r="K5" s="31"/>
      <c r="L5" s="6"/>
      <c r="M5" s="6"/>
      <c r="N5" s="6"/>
      <c r="O5" s="6"/>
      <c r="P5" s="6"/>
    </row>
    <row r="6" spans="1:20" x14ac:dyDescent="0.25">
      <c r="D6" s="1"/>
      <c r="E6" s="5"/>
      <c r="F6" s="16"/>
      <c r="G6" s="16"/>
      <c r="H6" s="77"/>
      <c r="I6" s="6"/>
      <c r="J6" s="6"/>
      <c r="K6" s="31"/>
      <c r="L6" s="6"/>
      <c r="M6" s="6"/>
      <c r="N6" s="6"/>
      <c r="O6" s="6"/>
      <c r="P6" s="6"/>
    </row>
    <row r="7" spans="1:20" x14ac:dyDescent="0.25">
      <c r="D7" s="1"/>
      <c r="E7" s="5"/>
      <c r="F7" s="16"/>
      <c r="G7" s="16"/>
      <c r="H7" s="77"/>
      <c r="I7" s="6"/>
      <c r="J7" s="6"/>
      <c r="K7" s="31"/>
      <c r="L7" s="6"/>
      <c r="M7" s="6"/>
      <c r="N7" s="6"/>
      <c r="O7" s="6"/>
      <c r="P7" s="6"/>
      <c r="Q7"/>
      <c r="R7"/>
    </row>
    <row r="8" spans="1:20" ht="18.75" x14ac:dyDescent="0.25">
      <c r="B8" s="1"/>
      <c r="C8" s="17"/>
      <c r="D8" s="16"/>
      <c r="G8" s="16"/>
      <c r="H8" s="77"/>
      <c r="I8" s="60" t="s">
        <v>23</v>
      </c>
      <c r="J8" s="6"/>
      <c r="K8" s="112">
        <f ca="1">TODAY()</f>
        <v>44513</v>
      </c>
      <c r="L8" s="112"/>
      <c r="M8" s="112"/>
      <c r="N8" s="112"/>
      <c r="O8" s="113">
        <f>P20</f>
        <v>0</v>
      </c>
      <c r="P8" s="114"/>
      <c r="Q8"/>
      <c r="R8"/>
    </row>
    <row r="9" spans="1:20" x14ac:dyDescent="0.25">
      <c r="A9" s="86" t="s">
        <v>41</v>
      </c>
      <c r="B9" s="86" t="s">
        <v>42</v>
      </c>
      <c r="C9" s="87" t="s">
        <v>43</v>
      </c>
      <c r="D9" s="86" t="s">
        <v>4</v>
      </c>
      <c r="E9" s="87" t="s">
        <v>47</v>
      </c>
      <c r="F9" s="82" t="s">
        <v>54</v>
      </c>
      <c r="G9" s="77"/>
      <c r="H9" s="80" t="s">
        <v>5</v>
      </c>
      <c r="I9" s="80" t="s">
        <v>11</v>
      </c>
      <c r="J9" s="86" t="s">
        <v>0</v>
      </c>
      <c r="K9" s="94" t="s">
        <v>44</v>
      </c>
      <c r="L9" s="94" t="s">
        <v>45</v>
      </c>
      <c r="M9" s="94" t="s">
        <v>46</v>
      </c>
      <c r="N9" s="94" t="s">
        <v>8</v>
      </c>
      <c r="O9" s="94" t="s">
        <v>48</v>
      </c>
      <c r="P9" s="94" t="s">
        <v>49</v>
      </c>
      <c r="Q9"/>
      <c r="R9"/>
    </row>
    <row r="10" spans="1:20" x14ac:dyDescent="0.25">
      <c r="A10" s="84">
        <v>183150</v>
      </c>
      <c r="B10" s="84">
        <v>169290</v>
      </c>
      <c r="C10" s="85">
        <v>151470</v>
      </c>
      <c r="D10" s="84">
        <v>146520</v>
      </c>
      <c r="E10" s="85">
        <v>5000</v>
      </c>
      <c r="F10" s="83">
        <v>136107</v>
      </c>
      <c r="G10" s="77"/>
      <c r="H10" s="78" t="s">
        <v>40</v>
      </c>
      <c r="I10" s="88"/>
      <c r="J10" s="89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6">
        <f>(O10*J10*E10)+(N10*J10*D10)+(M10*J10*C10)+(L10*J10*B10)+(K10*J10*A10)</f>
        <v>0</v>
      </c>
      <c r="Q10"/>
      <c r="R10"/>
      <c r="T10" s="2"/>
    </row>
    <row r="11" spans="1:20" x14ac:dyDescent="0.25">
      <c r="A11" s="84">
        <v>183150</v>
      </c>
      <c r="B11" s="84">
        <v>169290</v>
      </c>
      <c r="C11" s="85">
        <v>151470</v>
      </c>
      <c r="D11" s="84">
        <v>146520</v>
      </c>
      <c r="E11" s="85">
        <v>5000</v>
      </c>
      <c r="F11" s="83">
        <v>136107</v>
      </c>
      <c r="G11" s="77"/>
      <c r="H11" s="78" t="s">
        <v>40</v>
      </c>
      <c r="I11" s="88"/>
      <c r="J11" s="89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6">
        <f t="shared" ref="P11:P14" si="0">(O11*J11*E11)+(N11*J11*D11)+(M11*J11*C11)+(L11*J11*B11)+(K11*J11*A11)</f>
        <v>0</v>
      </c>
      <c r="Q11"/>
      <c r="R11"/>
      <c r="T11" s="2"/>
    </row>
    <row r="12" spans="1:20" x14ac:dyDescent="0.25">
      <c r="A12" s="84">
        <v>183150</v>
      </c>
      <c r="B12" s="84">
        <v>169290</v>
      </c>
      <c r="C12" s="85">
        <v>151470</v>
      </c>
      <c r="D12" s="84">
        <v>146520</v>
      </c>
      <c r="E12" s="85">
        <v>5000</v>
      </c>
      <c r="F12" s="83">
        <v>136107</v>
      </c>
      <c r="G12" s="77"/>
      <c r="H12" s="78" t="s">
        <v>40</v>
      </c>
      <c r="I12" s="88"/>
      <c r="J12" s="89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6">
        <f t="shared" si="0"/>
        <v>0</v>
      </c>
      <c r="Q12"/>
      <c r="R12"/>
      <c r="T12" s="2"/>
    </row>
    <row r="13" spans="1:20" x14ac:dyDescent="0.25">
      <c r="A13" s="84">
        <v>183150</v>
      </c>
      <c r="B13" s="84">
        <v>169290</v>
      </c>
      <c r="C13" s="85">
        <v>151470</v>
      </c>
      <c r="D13" s="84">
        <v>146520</v>
      </c>
      <c r="E13" s="85">
        <v>5000</v>
      </c>
      <c r="F13" s="83">
        <v>136107</v>
      </c>
      <c r="G13" s="77"/>
      <c r="H13" s="92" t="s">
        <v>40</v>
      </c>
      <c r="I13" s="92"/>
      <c r="J13" s="89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6">
        <f t="shared" si="0"/>
        <v>0</v>
      </c>
      <c r="Q13"/>
      <c r="R13"/>
      <c r="T13" s="2"/>
    </row>
    <row r="14" spans="1:20" x14ac:dyDescent="0.25">
      <c r="A14" s="84">
        <v>183150</v>
      </c>
      <c r="B14" s="84">
        <v>169290</v>
      </c>
      <c r="C14" s="85">
        <v>151470</v>
      </c>
      <c r="D14" s="84">
        <v>146520</v>
      </c>
      <c r="E14" s="85">
        <v>5000</v>
      </c>
      <c r="F14" s="83">
        <v>136107</v>
      </c>
      <c r="G14" s="77"/>
      <c r="H14" s="78"/>
      <c r="I14" s="88"/>
      <c r="J14" s="89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6">
        <f t="shared" si="0"/>
        <v>0</v>
      </c>
      <c r="Q14"/>
      <c r="R14"/>
      <c r="T14" s="2"/>
    </row>
    <row r="15" spans="1:20" x14ac:dyDescent="0.25">
      <c r="A15" s="105">
        <v>222750</v>
      </c>
      <c r="B15" s="105">
        <v>222750</v>
      </c>
      <c r="C15" s="106">
        <v>198000</v>
      </c>
      <c r="D15" s="105">
        <v>179000</v>
      </c>
      <c r="E15" s="106">
        <v>5000</v>
      </c>
      <c r="F15" s="107">
        <v>136107</v>
      </c>
      <c r="G15" s="77"/>
      <c r="H15" s="108" t="s">
        <v>40</v>
      </c>
      <c r="I15" s="108"/>
      <c r="J15" s="8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10">
        <f t="shared" ref="P15:P19" si="1">(O15*J15*E15)+(N15*J15*D15)+(M15*J15*C15)+(L15*J15*B15)+(K15*J15*A15)</f>
        <v>0</v>
      </c>
      <c r="Q15"/>
      <c r="R15"/>
      <c r="T15" s="2"/>
    </row>
    <row r="16" spans="1:20" x14ac:dyDescent="0.25">
      <c r="A16" s="105">
        <v>222750</v>
      </c>
      <c r="B16" s="105">
        <v>222750</v>
      </c>
      <c r="C16" s="106">
        <v>198000</v>
      </c>
      <c r="D16" s="105">
        <v>179000</v>
      </c>
      <c r="E16" s="106">
        <v>5000</v>
      </c>
      <c r="F16" s="107">
        <v>136107</v>
      </c>
      <c r="G16" s="77"/>
      <c r="H16" s="108" t="s">
        <v>40</v>
      </c>
      <c r="I16" s="108"/>
      <c r="J16" s="8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10">
        <f t="shared" si="1"/>
        <v>0</v>
      </c>
      <c r="Q16"/>
      <c r="R16"/>
      <c r="T16" s="2"/>
    </row>
    <row r="17" spans="1:20" x14ac:dyDescent="0.25">
      <c r="A17" s="105">
        <v>222750</v>
      </c>
      <c r="B17" s="105">
        <v>222750</v>
      </c>
      <c r="C17" s="106">
        <v>198000</v>
      </c>
      <c r="D17" s="105">
        <v>179000</v>
      </c>
      <c r="E17" s="106">
        <v>5000</v>
      </c>
      <c r="F17" s="107">
        <v>136107</v>
      </c>
      <c r="G17" s="77"/>
      <c r="H17" s="108" t="s">
        <v>40</v>
      </c>
      <c r="I17" s="108"/>
      <c r="J17" s="8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10">
        <f t="shared" si="1"/>
        <v>0</v>
      </c>
      <c r="Q17"/>
      <c r="R17"/>
      <c r="T17" s="2"/>
    </row>
    <row r="18" spans="1:20" x14ac:dyDescent="0.25">
      <c r="A18" s="105">
        <v>222750</v>
      </c>
      <c r="B18" s="105">
        <v>222750</v>
      </c>
      <c r="C18" s="106">
        <v>198000</v>
      </c>
      <c r="D18" s="105">
        <v>179000</v>
      </c>
      <c r="E18" s="106">
        <v>5000</v>
      </c>
      <c r="F18" s="107">
        <v>136107</v>
      </c>
      <c r="G18" s="77"/>
      <c r="H18" s="108" t="s">
        <v>40</v>
      </c>
      <c r="I18" s="108"/>
      <c r="J18" s="8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10">
        <f t="shared" si="1"/>
        <v>0</v>
      </c>
      <c r="Q18"/>
      <c r="R18"/>
      <c r="T18" s="2"/>
    </row>
    <row r="19" spans="1:20" x14ac:dyDescent="0.25">
      <c r="A19" s="105">
        <v>222750</v>
      </c>
      <c r="B19" s="105">
        <v>222750</v>
      </c>
      <c r="C19" s="106">
        <v>198000</v>
      </c>
      <c r="D19" s="105">
        <v>179000</v>
      </c>
      <c r="E19" s="106">
        <v>5000</v>
      </c>
      <c r="F19" s="107">
        <v>136107</v>
      </c>
      <c r="G19" s="77"/>
      <c r="H19" s="108" t="s">
        <v>40</v>
      </c>
      <c r="I19" s="108"/>
      <c r="J19" s="8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10">
        <f t="shared" si="1"/>
        <v>0</v>
      </c>
      <c r="Q19"/>
      <c r="R19"/>
      <c r="T19" s="2"/>
    </row>
    <row r="20" spans="1:20" x14ac:dyDescent="0.25">
      <c r="E20"/>
      <c r="F20"/>
      <c r="H20"/>
      <c r="I20"/>
      <c r="J20"/>
      <c r="K20"/>
      <c r="L20"/>
      <c r="M20"/>
      <c r="N20"/>
      <c r="O20" s="97" t="s">
        <v>60</v>
      </c>
      <c r="P20" s="98">
        <f>SUM(P10:P19)</f>
        <v>0</v>
      </c>
      <c r="Q20"/>
      <c r="R20"/>
      <c r="T20" s="2"/>
    </row>
    <row r="21" spans="1:20" x14ac:dyDescent="0.25">
      <c r="E21"/>
      <c r="F21"/>
      <c r="H21"/>
      <c r="I21"/>
      <c r="J21"/>
      <c r="K21"/>
      <c r="L21"/>
      <c r="M21"/>
      <c r="N21"/>
      <c r="O21"/>
      <c r="P21"/>
      <c r="Q21"/>
      <c r="R21"/>
    </row>
    <row r="22" spans="1:20" x14ac:dyDescent="0.25">
      <c r="E22"/>
      <c r="F22"/>
      <c r="H22"/>
      <c r="I22"/>
      <c r="J22"/>
      <c r="K22" s="93"/>
      <c r="L22"/>
      <c r="M22"/>
      <c r="N22"/>
      <c r="O22"/>
      <c r="P22"/>
      <c r="Q22"/>
      <c r="R22"/>
    </row>
    <row r="23" spans="1:20" x14ac:dyDescent="0.25">
      <c r="E23"/>
      <c r="F23"/>
      <c r="H23"/>
      <c r="I23"/>
      <c r="J23"/>
      <c r="K23"/>
      <c r="L23"/>
      <c r="M23"/>
      <c r="N23"/>
      <c r="O23"/>
      <c r="P23"/>
      <c r="Q23"/>
      <c r="R23"/>
    </row>
    <row r="24" spans="1:20" x14ac:dyDescent="0.25">
      <c r="E24"/>
      <c r="F24"/>
      <c r="H24"/>
      <c r="I24"/>
      <c r="J24"/>
      <c r="K24"/>
      <c r="L24"/>
      <c r="M24"/>
      <c r="N24"/>
      <c r="O24"/>
      <c r="P24"/>
      <c r="Q24"/>
      <c r="R24"/>
      <c r="T24" s="2"/>
    </row>
    <row r="25" spans="1:20" x14ac:dyDescent="0.25">
      <c r="E25"/>
      <c r="F25"/>
      <c r="H25"/>
      <c r="I25"/>
      <c r="J25"/>
      <c r="K25"/>
      <c r="L25"/>
      <c r="M25"/>
      <c r="N25"/>
      <c r="O25"/>
      <c r="P25"/>
      <c r="Q25"/>
      <c r="R25"/>
      <c r="T25" s="2"/>
    </row>
    <row r="26" spans="1:20" x14ac:dyDescent="0.25">
      <c r="E26"/>
      <c r="F26"/>
      <c r="H26" s="90" t="s">
        <v>50</v>
      </c>
      <c r="I26" s="88" t="s">
        <v>59</v>
      </c>
      <c r="J26" s="89">
        <v>3</v>
      </c>
      <c r="K26" s="88">
        <v>0</v>
      </c>
      <c r="L26" s="88">
        <v>3</v>
      </c>
      <c r="M26" s="88">
        <v>4</v>
      </c>
      <c r="N26" s="88">
        <v>0</v>
      </c>
      <c r="O26" s="88">
        <v>0</v>
      </c>
      <c r="P26" s="85">
        <f>(O26*J26*E32)+(N26*J26*D32)+(M26*J26*C32)+(L26*J26*B32)+(K26*J26*A32)</f>
        <v>0</v>
      </c>
      <c r="Q26" s="85">
        <v>3947130</v>
      </c>
      <c r="R26" s="22">
        <f>Q26-P26</f>
        <v>3947130</v>
      </c>
      <c r="S26" t="s">
        <v>52</v>
      </c>
      <c r="T26" s="2"/>
    </row>
    <row r="27" spans="1:20" x14ac:dyDescent="0.25">
      <c r="E27"/>
      <c r="F27"/>
      <c r="H27" s="90" t="s">
        <v>51</v>
      </c>
      <c r="I27" s="88" t="s">
        <v>58</v>
      </c>
      <c r="J27" s="89">
        <v>4</v>
      </c>
      <c r="K27" s="88">
        <v>2</v>
      </c>
      <c r="L27" s="88">
        <v>3</v>
      </c>
      <c r="M27" s="88">
        <v>0</v>
      </c>
      <c r="N27" s="88">
        <v>1</v>
      </c>
      <c r="O27" s="88">
        <v>6</v>
      </c>
      <c r="P27" s="85">
        <f>(O27*J27*E37)+(N27*J27*D37)+(M27*J27*C37)+(L27*J27*B37)+(K27*J27*A37)</f>
        <v>0</v>
      </c>
      <c r="Q27" s="85">
        <v>4382760</v>
      </c>
      <c r="R27" s="81">
        <f>Q27-P27</f>
        <v>4382760</v>
      </c>
      <c r="S27" t="s">
        <v>53</v>
      </c>
      <c r="T27" s="2"/>
    </row>
    <row r="28" spans="1:20" x14ac:dyDescent="0.25">
      <c r="E28"/>
      <c r="F28"/>
      <c r="H28" s="90" t="s">
        <v>55</v>
      </c>
      <c r="I28" s="88" t="s">
        <v>56</v>
      </c>
      <c r="J28" s="89">
        <v>3</v>
      </c>
      <c r="K28" s="88">
        <v>2</v>
      </c>
      <c r="L28" s="88">
        <v>0</v>
      </c>
      <c r="M28" s="88">
        <v>0</v>
      </c>
      <c r="N28" s="88">
        <v>0</v>
      </c>
      <c r="O28" s="88">
        <v>1</v>
      </c>
      <c r="P28" s="85">
        <f>(O28*J28*E50)+(N28*J28*D50)+(M28*J28*C50)+(L28*J28*B50)+(K28*J28*A50)</f>
        <v>0</v>
      </c>
      <c r="Q28" s="85">
        <v>1538460</v>
      </c>
      <c r="R28" s="81">
        <f>Q28-P28</f>
        <v>1538460</v>
      </c>
      <c r="S28" t="s">
        <v>57</v>
      </c>
      <c r="T28" s="2"/>
    </row>
    <row r="29" spans="1:20" x14ac:dyDescent="0.25">
      <c r="E29"/>
      <c r="F29"/>
      <c r="H29"/>
      <c r="I29"/>
      <c r="J29"/>
      <c r="K29"/>
      <c r="L29"/>
      <c r="M29"/>
      <c r="N29"/>
      <c r="O29"/>
      <c r="P29"/>
      <c r="Q29"/>
      <c r="R29"/>
      <c r="T29" s="2"/>
    </row>
    <row r="30" spans="1:20" x14ac:dyDescent="0.25">
      <c r="E30"/>
      <c r="F30"/>
      <c r="H30"/>
      <c r="I30"/>
      <c r="J30"/>
      <c r="K30"/>
      <c r="L30"/>
      <c r="M30"/>
      <c r="N30"/>
      <c r="O30"/>
      <c r="P30"/>
      <c r="Q30"/>
      <c r="R30" s="2">
        <f>SUM(R26:R29)</f>
        <v>9868350</v>
      </c>
      <c r="T30" s="2"/>
    </row>
    <row r="31" spans="1:20" x14ac:dyDescent="0.25">
      <c r="E31"/>
      <c r="F31"/>
      <c r="H31"/>
      <c r="I31"/>
      <c r="J31"/>
      <c r="K31"/>
      <c r="L31"/>
      <c r="M31"/>
      <c r="N31"/>
      <c r="O31"/>
      <c r="P31"/>
      <c r="Q31"/>
      <c r="R31"/>
      <c r="T31" s="2"/>
    </row>
    <row r="32" spans="1:20" x14ac:dyDescent="0.25">
      <c r="E32"/>
      <c r="F32"/>
      <c r="H32"/>
      <c r="I32"/>
      <c r="J32"/>
      <c r="K32"/>
      <c r="L32"/>
      <c r="M32"/>
      <c r="N32"/>
      <c r="O32"/>
      <c r="P32"/>
      <c r="Q32"/>
      <c r="R32"/>
      <c r="T32" s="2"/>
    </row>
    <row r="33" spans="5:20" x14ac:dyDescent="0.25">
      <c r="E33"/>
      <c r="F33"/>
      <c r="H33"/>
      <c r="I33"/>
      <c r="J33"/>
      <c r="K33"/>
      <c r="L33"/>
      <c r="M33"/>
      <c r="N33"/>
      <c r="O33"/>
      <c r="P33"/>
      <c r="Q33"/>
      <c r="R33"/>
      <c r="T33" s="2"/>
    </row>
    <row r="34" spans="5:20" x14ac:dyDescent="0.25">
      <c r="E34"/>
      <c r="F34"/>
      <c r="H34"/>
      <c r="I34"/>
      <c r="J34"/>
      <c r="K34"/>
      <c r="L34"/>
      <c r="M34"/>
      <c r="N34"/>
      <c r="O34"/>
      <c r="P34"/>
      <c r="Q34"/>
      <c r="R34"/>
    </row>
    <row r="35" spans="5:20" x14ac:dyDescent="0.25">
      <c r="E35"/>
      <c r="F35"/>
      <c r="H35"/>
      <c r="I35"/>
      <c r="J35"/>
      <c r="K35"/>
      <c r="L35"/>
      <c r="M35"/>
      <c r="N35"/>
      <c r="O35"/>
      <c r="P35"/>
      <c r="Q35"/>
      <c r="R35"/>
    </row>
    <row r="36" spans="5:20" x14ac:dyDescent="0.25">
      <c r="E36"/>
      <c r="F36"/>
      <c r="H36"/>
      <c r="I36"/>
      <c r="J36"/>
      <c r="K36"/>
      <c r="L36"/>
      <c r="M36"/>
      <c r="N36"/>
      <c r="O36"/>
      <c r="P36"/>
      <c r="Q36"/>
      <c r="R36"/>
      <c r="T36" s="2"/>
    </row>
    <row r="37" spans="5:20" x14ac:dyDescent="0.25">
      <c r="E37"/>
      <c r="F37"/>
      <c r="H37"/>
      <c r="I37"/>
      <c r="J37"/>
      <c r="K37"/>
      <c r="L37"/>
      <c r="M37"/>
      <c r="N37"/>
      <c r="O37"/>
      <c r="P37"/>
      <c r="Q37"/>
      <c r="R37"/>
      <c r="T37" s="2"/>
    </row>
    <row r="38" spans="5:20" x14ac:dyDescent="0.25">
      <c r="E38"/>
      <c r="F38"/>
      <c r="H38"/>
      <c r="I38"/>
      <c r="J38"/>
      <c r="K38"/>
      <c r="L38"/>
      <c r="M38"/>
      <c r="N38"/>
      <c r="O38"/>
      <c r="P38"/>
      <c r="Q38"/>
      <c r="R38"/>
      <c r="T38" s="2"/>
    </row>
    <row r="39" spans="5:20" x14ac:dyDescent="0.25">
      <c r="E39"/>
      <c r="F39"/>
      <c r="P39"/>
      <c r="Q39"/>
      <c r="R39"/>
    </row>
    <row r="40" spans="5:20" x14ac:dyDescent="0.25">
      <c r="E40"/>
      <c r="F40"/>
      <c r="P40"/>
      <c r="Q40"/>
      <c r="R40"/>
    </row>
    <row r="41" spans="5:20" x14ac:dyDescent="0.25">
      <c r="E41"/>
      <c r="F41"/>
      <c r="P41"/>
      <c r="Q41"/>
      <c r="R41"/>
    </row>
    <row r="42" spans="5:20" x14ac:dyDescent="0.25">
      <c r="E42"/>
      <c r="F42"/>
      <c r="P42"/>
      <c r="Q42"/>
      <c r="R42"/>
    </row>
    <row r="43" spans="5:20" x14ac:dyDescent="0.25">
      <c r="E43"/>
      <c r="F43"/>
      <c r="P43"/>
      <c r="Q43"/>
      <c r="R43"/>
    </row>
    <row r="44" spans="5:20" x14ac:dyDescent="0.25">
      <c r="E44"/>
      <c r="F44"/>
      <c r="P44"/>
      <c r="Q44"/>
      <c r="R44"/>
    </row>
    <row r="45" spans="5:20" x14ac:dyDescent="0.25">
      <c r="E45"/>
      <c r="F45"/>
      <c r="P45"/>
      <c r="Q45"/>
      <c r="R45"/>
    </row>
    <row r="46" spans="5:20" x14ac:dyDescent="0.25">
      <c r="E46"/>
      <c r="F46"/>
    </row>
    <row r="47" spans="5:20" x14ac:dyDescent="0.25">
      <c r="E47"/>
      <c r="F47"/>
    </row>
    <row r="48" spans="5:20" x14ac:dyDescent="0.25">
      <c r="E48"/>
      <c r="F48"/>
    </row>
    <row r="49" spans="5:6" x14ac:dyDescent="0.25">
      <c r="E49"/>
      <c r="F49"/>
    </row>
    <row r="50" spans="5:6" x14ac:dyDescent="0.25">
      <c r="E50"/>
      <c r="F50"/>
    </row>
    <row r="51" spans="5:6" x14ac:dyDescent="0.25">
      <c r="E51"/>
      <c r="F51"/>
    </row>
  </sheetData>
  <mergeCells count="3">
    <mergeCell ref="I3:O3"/>
    <mergeCell ref="K8:N8"/>
    <mergeCell ref="O8:P8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Q57"/>
  <sheetViews>
    <sheetView zoomScale="175" zoomScaleNormal="175" workbookViewId="0">
      <selection activeCell="K10" sqref="K10"/>
    </sheetView>
  </sheetViews>
  <sheetFormatPr baseColWidth="10" defaultRowHeight="15" x14ac:dyDescent="0.25"/>
  <sheetData>
    <row r="1" spans="1:17" x14ac:dyDescent="0.25">
      <c r="E1" s="4"/>
      <c r="F1" s="82"/>
      <c r="H1" s="134" t="s">
        <v>64</v>
      </c>
      <c r="I1" s="134"/>
      <c r="J1" s="134"/>
      <c r="K1" s="134"/>
      <c r="L1" s="134"/>
      <c r="M1" s="134"/>
      <c r="N1" s="134"/>
      <c r="O1" s="134"/>
      <c r="P1" s="134"/>
    </row>
    <row r="2" spans="1:17" x14ac:dyDescent="0.25">
      <c r="E2" s="4"/>
      <c r="F2" s="82"/>
      <c r="H2" s="134"/>
      <c r="I2" s="134"/>
      <c r="J2" s="134"/>
      <c r="K2" s="134"/>
      <c r="L2" s="134"/>
      <c r="M2" s="134"/>
      <c r="N2" s="134"/>
      <c r="O2" s="134"/>
      <c r="P2" s="134"/>
    </row>
    <row r="3" spans="1:17" ht="23.25" customHeight="1" x14ac:dyDescent="0.25">
      <c r="D3" s="1"/>
      <c r="E3" s="5"/>
      <c r="F3" s="16"/>
      <c r="G3" s="16"/>
      <c r="H3" s="134"/>
      <c r="I3" s="134"/>
      <c r="J3" s="134"/>
      <c r="K3" s="134"/>
      <c r="L3" s="134"/>
      <c r="M3" s="134"/>
      <c r="N3" s="134"/>
      <c r="O3" s="134"/>
      <c r="P3" s="134"/>
    </row>
    <row r="4" spans="1:17" x14ac:dyDescent="0.25">
      <c r="D4" s="1"/>
      <c r="E4" s="5"/>
      <c r="F4" s="16"/>
      <c r="G4" s="16"/>
      <c r="H4" s="91"/>
      <c r="I4" s="6"/>
      <c r="J4" s="6"/>
      <c r="K4" s="31"/>
      <c r="L4" s="6"/>
      <c r="M4" s="6"/>
      <c r="N4" s="6"/>
      <c r="O4" s="6"/>
      <c r="P4" s="6"/>
    </row>
    <row r="5" spans="1:17" x14ac:dyDescent="0.25">
      <c r="D5" s="1"/>
      <c r="E5" s="5"/>
      <c r="F5" s="16"/>
      <c r="G5" s="16"/>
      <c r="H5" s="91"/>
      <c r="I5" s="6"/>
      <c r="J5" s="6"/>
      <c r="K5" s="31"/>
      <c r="L5" s="6"/>
      <c r="M5" s="6"/>
      <c r="N5" s="6"/>
      <c r="O5" s="6"/>
      <c r="P5" s="6"/>
    </row>
    <row r="6" spans="1:17" x14ac:dyDescent="0.25">
      <c r="D6" s="1"/>
      <c r="E6" s="5"/>
      <c r="F6" s="16"/>
      <c r="G6" s="16"/>
      <c r="H6" s="91"/>
      <c r="I6" s="6"/>
      <c r="J6" s="6"/>
      <c r="K6" s="31"/>
      <c r="L6" s="6"/>
      <c r="M6" s="6"/>
      <c r="N6" s="6"/>
      <c r="O6" s="6"/>
      <c r="P6" s="6"/>
    </row>
    <row r="7" spans="1:17" ht="26.25" x14ac:dyDescent="0.25">
      <c r="D7" s="1"/>
      <c r="E7" s="5"/>
      <c r="F7" s="16"/>
      <c r="G7" s="16"/>
      <c r="H7" s="91"/>
      <c r="I7" s="99" t="s">
        <v>61</v>
      </c>
      <c r="J7" s="6"/>
      <c r="K7" s="31"/>
      <c r="L7" s="6"/>
      <c r="M7" s="6"/>
      <c r="N7" s="6"/>
      <c r="O7" s="6"/>
      <c r="P7" s="6"/>
    </row>
    <row r="8" spans="1:17" ht="18.75" x14ac:dyDescent="0.25">
      <c r="B8" s="1"/>
      <c r="C8" s="17"/>
      <c r="D8" s="16"/>
      <c r="E8" s="4"/>
      <c r="F8" s="82"/>
      <c r="G8" s="16"/>
      <c r="H8" s="91"/>
      <c r="I8" s="60" t="s">
        <v>23</v>
      </c>
      <c r="J8" s="6"/>
      <c r="K8" s="112">
        <f ca="1">TODAY()</f>
        <v>44513</v>
      </c>
      <c r="L8" s="112"/>
      <c r="M8" s="112"/>
      <c r="N8" s="112"/>
      <c r="O8" s="113">
        <f>P20</f>
        <v>0</v>
      </c>
      <c r="P8" s="114"/>
    </row>
    <row r="9" spans="1:17" x14ac:dyDescent="0.25">
      <c r="A9" s="86" t="s">
        <v>41</v>
      </c>
      <c r="B9" s="86" t="s">
        <v>42</v>
      </c>
      <c r="C9" s="87" t="s">
        <v>62</v>
      </c>
      <c r="D9" s="86" t="s">
        <v>4</v>
      </c>
      <c r="H9" s="55" t="s">
        <v>5</v>
      </c>
      <c r="I9" s="55" t="s">
        <v>1</v>
      </c>
      <c r="J9" s="55" t="s">
        <v>0</v>
      </c>
      <c r="K9" s="55" t="s">
        <v>44</v>
      </c>
      <c r="L9" s="55" t="s">
        <v>45</v>
      </c>
      <c r="M9" s="55" t="s">
        <v>62</v>
      </c>
      <c r="N9" s="55" t="s">
        <v>8</v>
      </c>
      <c r="O9" s="55" t="s">
        <v>63</v>
      </c>
      <c r="P9" s="55" t="s">
        <v>15</v>
      </c>
      <c r="Q9" s="100"/>
    </row>
    <row r="10" spans="1:17" x14ac:dyDescent="0.25">
      <c r="A10" s="84">
        <v>170000</v>
      </c>
      <c r="B10" s="84">
        <v>170000</v>
      </c>
      <c r="C10" s="85">
        <v>340000</v>
      </c>
      <c r="D10" s="84">
        <v>140000</v>
      </c>
      <c r="H10" s="101"/>
      <c r="I10" s="101"/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2">
        <f>(O10*J10*E16)+(N10*J10*D16)+(M10*J10*C16)+(L10*J10*B16)+(K10*J10*A16)</f>
        <v>0</v>
      </c>
      <c r="Q10" s="100"/>
    </row>
    <row r="11" spans="1:17" x14ac:dyDescent="0.25">
      <c r="A11" s="84">
        <v>170000</v>
      </c>
      <c r="B11" s="84">
        <v>170000</v>
      </c>
      <c r="C11" s="85">
        <v>340000</v>
      </c>
      <c r="D11" s="84">
        <v>140000</v>
      </c>
      <c r="H11" s="101"/>
      <c r="I11" s="101"/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2">
        <f>(O11*J11*E21)+(N11*J11*D21)+(M11*J11*C21)+(L11*J11*B21)+(K11*J11*A21)</f>
        <v>0</v>
      </c>
      <c r="Q11" s="100"/>
    </row>
    <row r="12" spans="1:17" x14ac:dyDescent="0.25">
      <c r="A12" s="84">
        <v>170000</v>
      </c>
      <c r="B12" s="84">
        <v>170000</v>
      </c>
      <c r="C12" s="85">
        <v>340000</v>
      </c>
      <c r="D12" s="84">
        <v>140000</v>
      </c>
      <c r="H12" s="101"/>
      <c r="I12" s="101"/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2">
        <f>(O12*J12*E34)+(N12*J12*D34)+(M12*J12*C34)+(L12*J12*B34)+(K12*J12*A34)</f>
        <v>0</v>
      </c>
      <c r="Q12" s="100"/>
    </row>
    <row r="13" spans="1:17" x14ac:dyDescent="0.25">
      <c r="A13" s="84">
        <v>170000</v>
      </c>
      <c r="B13" s="84">
        <v>170000</v>
      </c>
      <c r="C13" s="85">
        <v>340000</v>
      </c>
      <c r="D13" s="84">
        <v>140000</v>
      </c>
      <c r="H13" s="55"/>
      <c r="I13" s="101"/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2">
        <f>(O13*J13*E35)+(N13*J13*D35)+(M13*J13*C35)+(L13*J13*B35)+(K13*J13*A35)</f>
        <v>0</v>
      </c>
      <c r="Q13" s="100"/>
    </row>
    <row r="14" spans="1:17" x14ac:dyDescent="0.25">
      <c r="A14" s="84">
        <v>170000</v>
      </c>
      <c r="B14" s="84">
        <v>170000</v>
      </c>
      <c r="C14" s="85">
        <v>340000</v>
      </c>
      <c r="D14" s="84">
        <v>140000</v>
      </c>
      <c r="H14" s="101"/>
      <c r="I14" s="101"/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2">
        <f t="shared" ref="P14:P19" si="0">(O14*J14*E14)+(N14*J14*D14)+(M14*J14*C14)+(L14*J14*B14)+(K14*J14*A14)</f>
        <v>0</v>
      </c>
      <c r="Q14" s="100"/>
    </row>
    <row r="15" spans="1:17" x14ac:dyDescent="0.25">
      <c r="A15" s="84">
        <v>170000</v>
      </c>
      <c r="B15" s="84">
        <v>170000</v>
      </c>
      <c r="C15" s="85">
        <v>340000</v>
      </c>
      <c r="D15" s="84">
        <v>140000</v>
      </c>
      <c r="H15" s="101"/>
      <c r="I15" s="101"/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2">
        <f t="shared" si="0"/>
        <v>0</v>
      </c>
      <c r="Q15" s="100"/>
    </row>
    <row r="16" spans="1:17" x14ac:dyDescent="0.25">
      <c r="A16" s="84">
        <v>170000</v>
      </c>
      <c r="B16" s="84">
        <v>170000</v>
      </c>
      <c r="C16" s="85">
        <v>340000</v>
      </c>
      <c r="D16" s="84">
        <v>140000</v>
      </c>
      <c r="H16" s="101"/>
      <c r="I16" s="101"/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2">
        <f t="shared" si="0"/>
        <v>0</v>
      </c>
      <c r="Q16" s="100"/>
    </row>
    <row r="17" spans="1:17" x14ac:dyDescent="0.25">
      <c r="A17" s="84">
        <v>170000</v>
      </c>
      <c r="B17" s="84">
        <v>170000</v>
      </c>
      <c r="C17" s="85">
        <v>340000</v>
      </c>
      <c r="D17" s="84">
        <v>140000</v>
      </c>
      <c r="H17" s="101" t="s">
        <v>40</v>
      </c>
      <c r="I17" s="101"/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2">
        <f t="shared" si="0"/>
        <v>0</v>
      </c>
      <c r="Q17" s="100"/>
    </row>
    <row r="18" spans="1:17" x14ac:dyDescent="0.25">
      <c r="A18" s="84">
        <v>170000</v>
      </c>
      <c r="B18" s="84">
        <v>170000</v>
      </c>
      <c r="C18" s="85">
        <v>340000</v>
      </c>
      <c r="D18" s="84">
        <v>140000</v>
      </c>
      <c r="H18" s="101" t="s">
        <v>40</v>
      </c>
      <c r="I18" s="101"/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2">
        <f t="shared" si="0"/>
        <v>0</v>
      </c>
      <c r="Q18" s="100"/>
    </row>
    <row r="19" spans="1:17" x14ac:dyDescent="0.25">
      <c r="A19" s="84">
        <v>170000</v>
      </c>
      <c r="B19" s="84">
        <v>170000</v>
      </c>
      <c r="C19" s="85">
        <v>340000</v>
      </c>
      <c r="D19" s="84">
        <v>140000</v>
      </c>
      <c r="H19" s="101" t="s">
        <v>40</v>
      </c>
      <c r="I19" s="101"/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2">
        <f t="shared" si="0"/>
        <v>0</v>
      </c>
      <c r="Q19" s="100"/>
    </row>
    <row r="20" spans="1:17" x14ac:dyDescent="0.25">
      <c r="A20" s="84">
        <v>170000</v>
      </c>
      <c r="B20" s="84">
        <v>170000</v>
      </c>
      <c r="C20" s="85">
        <v>340000</v>
      </c>
      <c r="D20" s="84">
        <v>140000</v>
      </c>
      <c r="P20" s="2">
        <f>SUM(P10:P19)</f>
        <v>0</v>
      </c>
    </row>
    <row r="21" spans="1:17" x14ac:dyDescent="0.25">
      <c r="A21" s="84">
        <v>170000</v>
      </c>
      <c r="B21" s="84">
        <v>170000</v>
      </c>
      <c r="C21" s="85">
        <v>340000</v>
      </c>
      <c r="D21" s="84">
        <v>140000</v>
      </c>
    </row>
    <row r="22" spans="1:17" x14ac:dyDescent="0.25">
      <c r="A22" s="84">
        <v>170000</v>
      </c>
      <c r="B22" s="84">
        <v>170000</v>
      </c>
      <c r="C22" s="85">
        <v>340000</v>
      </c>
      <c r="D22" s="84">
        <v>140000</v>
      </c>
    </row>
    <row r="23" spans="1:17" x14ac:dyDescent="0.25">
      <c r="A23" s="84">
        <v>170000</v>
      </c>
      <c r="B23" s="84">
        <v>170000</v>
      </c>
      <c r="C23" s="85">
        <v>340000</v>
      </c>
      <c r="D23" s="84">
        <v>140000</v>
      </c>
    </row>
    <row r="24" spans="1:17" x14ac:dyDescent="0.25">
      <c r="A24" s="84">
        <v>170000</v>
      </c>
      <c r="B24" s="84">
        <v>170000</v>
      </c>
      <c r="C24" s="85">
        <v>340000</v>
      </c>
      <c r="D24" s="84">
        <v>140000</v>
      </c>
    </row>
    <row r="25" spans="1:17" x14ac:dyDescent="0.25">
      <c r="A25" s="84">
        <v>170000</v>
      </c>
      <c r="B25" s="84">
        <v>170000</v>
      </c>
      <c r="C25" s="85">
        <v>340000</v>
      </c>
      <c r="D25" s="84">
        <v>140000</v>
      </c>
    </row>
    <row r="26" spans="1:17" x14ac:dyDescent="0.25">
      <c r="A26" s="84">
        <v>170000</v>
      </c>
      <c r="B26" s="84">
        <v>170000</v>
      </c>
      <c r="C26" s="85">
        <v>340000</v>
      </c>
      <c r="D26" s="84">
        <v>140000</v>
      </c>
    </row>
    <row r="27" spans="1:17" x14ac:dyDescent="0.25">
      <c r="A27" s="84">
        <v>170000</v>
      </c>
      <c r="B27" s="84">
        <v>170000</v>
      </c>
      <c r="C27" s="85">
        <v>340000</v>
      </c>
      <c r="D27" s="84">
        <v>140000</v>
      </c>
    </row>
    <row r="28" spans="1:17" x14ac:dyDescent="0.25">
      <c r="A28" s="84">
        <v>170000</v>
      </c>
      <c r="B28" s="84">
        <v>170000</v>
      </c>
      <c r="C28" s="85">
        <v>340000</v>
      </c>
      <c r="D28" s="84">
        <v>140000</v>
      </c>
    </row>
    <row r="29" spans="1:17" x14ac:dyDescent="0.25">
      <c r="A29" s="84">
        <v>170000</v>
      </c>
      <c r="B29" s="84">
        <v>170000</v>
      </c>
      <c r="C29" s="85">
        <v>340000</v>
      </c>
      <c r="D29" s="84">
        <v>140000</v>
      </c>
    </row>
    <row r="30" spans="1:17" x14ac:dyDescent="0.25">
      <c r="A30" s="84">
        <v>170000</v>
      </c>
      <c r="B30" s="84">
        <v>170000</v>
      </c>
      <c r="C30" s="85">
        <v>340000</v>
      </c>
      <c r="D30" s="84">
        <v>140000</v>
      </c>
    </row>
    <row r="31" spans="1:17" x14ac:dyDescent="0.25">
      <c r="A31" s="84">
        <v>170000</v>
      </c>
      <c r="B31" s="84">
        <v>170000</v>
      </c>
      <c r="C31" s="85">
        <v>340000</v>
      </c>
      <c r="D31" s="84">
        <v>140000</v>
      </c>
    </row>
    <row r="32" spans="1:17" x14ac:dyDescent="0.25">
      <c r="A32" s="84">
        <v>170000</v>
      </c>
      <c r="B32" s="84">
        <v>170000</v>
      </c>
      <c r="C32" s="85">
        <v>340000</v>
      </c>
      <c r="D32" s="84">
        <v>140000</v>
      </c>
    </row>
    <row r="33" spans="1:17" x14ac:dyDescent="0.25">
      <c r="A33" s="84">
        <v>170000</v>
      </c>
      <c r="B33" s="84">
        <v>170000</v>
      </c>
      <c r="C33" s="85">
        <v>340000</v>
      </c>
      <c r="D33" s="84">
        <v>140000</v>
      </c>
    </row>
    <row r="34" spans="1:17" x14ac:dyDescent="0.25">
      <c r="A34" s="84">
        <v>170000</v>
      </c>
      <c r="B34" s="84">
        <v>170000</v>
      </c>
      <c r="C34" s="85">
        <v>340000</v>
      </c>
      <c r="D34" s="84">
        <v>140000</v>
      </c>
    </row>
    <row r="35" spans="1:17" x14ac:dyDescent="0.25">
      <c r="A35" s="84">
        <v>170000</v>
      </c>
      <c r="B35" s="84">
        <v>170000</v>
      </c>
      <c r="C35" s="85">
        <v>340000</v>
      </c>
      <c r="D35" s="84">
        <v>140000</v>
      </c>
    </row>
    <row r="36" spans="1:17" x14ac:dyDescent="0.25">
      <c r="A36" s="84">
        <v>170000</v>
      </c>
      <c r="B36" s="84">
        <v>170000</v>
      </c>
      <c r="C36" s="85">
        <v>340000</v>
      </c>
      <c r="D36" s="84">
        <v>140000</v>
      </c>
    </row>
    <row r="37" spans="1:17" x14ac:dyDescent="0.25">
      <c r="A37" s="84">
        <v>170000</v>
      </c>
      <c r="B37" s="84">
        <v>170000</v>
      </c>
      <c r="C37" s="85">
        <v>340000</v>
      </c>
      <c r="D37" s="84">
        <v>140000</v>
      </c>
    </row>
    <row r="38" spans="1:17" x14ac:dyDescent="0.25">
      <c r="A38" s="84">
        <v>170000</v>
      </c>
      <c r="B38" s="84">
        <v>170000</v>
      </c>
      <c r="C38" s="85">
        <v>340000</v>
      </c>
      <c r="D38" s="84">
        <v>140000</v>
      </c>
    </row>
    <row r="39" spans="1:17" x14ac:dyDescent="0.25">
      <c r="A39" s="84">
        <v>170000</v>
      </c>
      <c r="B39" s="84">
        <v>170000</v>
      </c>
      <c r="C39" s="85">
        <v>340000</v>
      </c>
      <c r="D39" s="84">
        <v>140000</v>
      </c>
    </row>
    <row r="40" spans="1:17" x14ac:dyDescent="0.25">
      <c r="A40" s="84">
        <v>170000</v>
      </c>
      <c r="B40" s="84">
        <v>170000</v>
      </c>
      <c r="C40" s="85">
        <v>340000</v>
      </c>
      <c r="D40" s="84">
        <v>140000</v>
      </c>
      <c r="H40" s="103"/>
      <c r="I40" s="103"/>
      <c r="J40" s="103"/>
      <c r="K40" s="104"/>
      <c r="L40" s="103"/>
      <c r="M40" s="103"/>
      <c r="N40" s="103"/>
      <c r="O40" s="103"/>
      <c r="P40" s="100"/>
      <c r="Q40" s="100"/>
    </row>
    <row r="41" spans="1:17" x14ac:dyDescent="0.25">
      <c r="A41" s="84">
        <v>170000</v>
      </c>
      <c r="B41" s="84">
        <v>170000</v>
      </c>
      <c r="C41" s="85">
        <v>340000</v>
      </c>
      <c r="D41" s="84">
        <v>140000</v>
      </c>
      <c r="H41" s="103"/>
      <c r="I41" s="103"/>
      <c r="J41" s="103"/>
      <c r="K41" s="104"/>
      <c r="L41" s="103"/>
      <c r="M41" s="103"/>
      <c r="N41" s="103"/>
      <c r="O41" s="103"/>
      <c r="P41" s="100"/>
      <c r="Q41" s="100"/>
    </row>
    <row r="42" spans="1:17" x14ac:dyDescent="0.25">
      <c r="A42" s="84">
        <v>170000</v>
      </c>
      <c r="B42" s="84">
        <v>170000</v>
      </c>
      <c r="C42" s="85">
        <v>340000</v>
      </c>
      <c r="D42" s="84">
        <v>140000</v>
      </c>
      <c r="H42" s="103"/>
      <c r="I42" s="103"/>
      <c r="J42" s="103"/>
      <c r="K42" s="104"/>
      <c r="L42" s="103"/>
      <c r="M42" s="103"/>
      <c r="N42" s="103"/>
      <c r="O42" s="103"/>
      <c r="P42" s="100"/>
      <c r="Q42" s="100"/>
    </row>
    <row r="43" spans="1:17" x14ac:dyDescent="0.25">
      <c r="A43" s="84">
        <v>170000</v>
      </c>
      <c r="B43" s="84">
        <v>170000</v>
      </c>
      <c r="C43" s="85">
        <v>340000</v>
      </c>
      <c r="D43" s="84">
        <v>140000</v>
      </c>
      <c r="H43" s="103"/>
      <c r="I43" s="103"/>
      <c r="J43" s="103"/>
      <c r="K43" s="104"/>
      <c r="L43" s="103"/>
      <c r="M43" s="103"/>
      <c r="N43" s="103"/>
      <c r="O43" s="103"/>
      <c r="P43" s="100"/>
      <c r="Q43" s="100"/>
    </row>
    <row r="44" spans="1:17" x14ac:dyDescent="0.25">
      <c r="A44" s="84">
        <v>170000</v>
      </c>
      <c r="B44" s="84">
        <v>170000</v>
      </c>
      <c r="C44" s="85">
        <v>340000</v>
      </c>
      <c r="D44" s="84">
        <v>140000</v>
      </c>
      <c r="H44" s="103"/>
      <c r="I44" s="103"/>
      <c r="J44" s="103"/>
      <c r="K44" s="104"/>
      <c r="L44" s="103"/>
      <c r="M44" s="103"/>
      <c r="N44" s="103"/>
      <c r="O44" s="103"/>
      <c r="P44" s="100"/>
      <c r="Q44" s="100"/>
    </row>
    <row r="45" spans="1:17" x14ac:dyDescent="0.25">
      <c r="A45" s="84">
        <v>170000</v>
      </c>
      <c r="B45" s="84">
        <v>170000</v>
      </c>
      <c r="C45" s="85">
        <v>340000</v>
      </c>
      <c r="D45" s="84">
        <v>140000</v>
      </c>
      <c r="H45" s="103"/>
      <c r="I45" s="103"/>
      <c r="J45" s="103"/>
      <c r="K45" s="104"/>
      <c r="L45" s="103"/>
      <c r="M45" s="103"/>
      <c r="N45" s="103"/>
      <c r="O45" s="103"/>
      <c r="P45" s="100"/>
      <c r="Q45" s="100"/>
    </row>
    <row r="46" spans="1:17" x14ac:dyDescent="0.25">
      <c r="A46" s="84">
        <v>170000</v>
      </c>
      <c r="B46" s="84">
        <v>170000</v>
      </c>
      <c r="C46" s="85">
        <v>340000</v>
      </c>
      <c r="D46" s="84">
        <v>140000</v>
      </c>
      <c r="H46" s="45"/>
      <c r="I46" s="45"/>
      <c r="J46" s="45"/>
      <c r="K46" s="4"/>
      <c r="L46" s="45"/>
      <c r="M46" s="45"/>
      <c r="N46" s="45"/>
      <c r="O46" s="45"/>
    </row>
    <row r="47" spans="1:17" x14ac:dyDescent="0.25">
      <c r="A47" s="84">
        <v>170000</v>
      </c>
      <c r="B47" s="84">
        <v>170000</v>
      </c>
      <c r="C47" s="85">
        <v>340000</v>
      </c>
      <c r="D47" s="84">
        <v>140000</v>
      </c>
      <c r="H47" s="45"/>
      <c r="I47" s="45"/>
      <c r="J47" s="45"/>
      <c r="K47" s="4"/>
      <c r="L47" s="45"/>
      <c r="M47" s="45"/>
      <c r="N47" s="45"/>
      <c r="O47" s="45"/>
    </row>
    <row r="48" spans="1:17" x14ac:dyDescent="0.25">
      <c r="A48" s="84">
        <v>170000</v>
      </c>
      <c r="B48" s="84">
        <v>170000</v>
      </c>
      <c r="C48" s="85">
        <v>340000</v>
      </c>
      <c r="D48" s="84">
        <v>140000</v>
      </c>
      <c r="H48" s="45"/>
      <c r="I48" s="45"/>
      <c r="J48" s="45"/>
      <c r="K48" s="4"/>
      <c r="L48" s="45"/>
      <c r="M48" s="45"/>
      <c r="N48" s="45"/>
      <c r="O48" s="45"/>
      <c r="P48" s="45"/>
    </row>
    <row r="49" spans="1:16" x14ac:dyDescent="0.25">
      <c r="A49" s="84">
        <v>170000</v>
      </c>
      <c r="B49" s="84">
        <v>170000</v>
      </c>
      <c r="C49" s="85">
        <v>340000</v>
      </c>
      <c r="D49" s="84">
        <v>140000</v>
      </c>
      <c r="H49" s="45"/>
      <c r="I49" s="45"/>
      <c r="J49" s="45"/>
      <c r="K49" s="4"/>
      <c r="L49" s="45"/>
      <c r="M49" s="45"/>
      <c r="N49" s="45"/>
      <c r="O49" s="45"/>
      <c r="P49" s="45"/>
    </row>
    <row r="50" spans="1:16" x14ac:dyDescent="0.25">
      <c r="A50" s="84">
        <v>170000</v>
      </c>
      <c r="B50" s="84">
        <v>170000</v>
      </c>
      <c r="C50" s="85">
        <v>340000</v>
      </c>
      <c r="D50" s="84">
        <v>140000</v>
      </c>
      <c r="H50" s="45"/>
      <c r="I50" s="45"/>
      <c r="J50" s="45"/>
      <c r="K50" s="4"/>
      <c r="L50" s="45"/>
      <c r="M50" s="45"/>
      <c r="N50" s="45"/>
      <c r="O50" s="45"/>
      <c r="P50" s="45"/>
    </row>
    <row r="51" spans="1:16" x14ac:dyDescent="0.25">
      <c r="A51" s="84">
        <v>170000</v>
      </c>
      <c r="B51" s="84">
        <v>170000</v>
      </c>
      <c r="C51" s="85">
        <v>340000</v>
      </c>
      <c r="D51" s="84">
        <v>140000</v>
      </c>
      <c r="H51" s="45"/>
      <c r="I51" s="45"/>
      <c r="J51" s="45"/>
      <c r="K51" s="4"/>
      <c r="L51" s="45"/>
      <c r="M51" s="45"/>
      <c r="N51" s="45"/>
      <c r="O51" s="45"/>
      <c r="P51" s="45"/>
    </row>
    <row r="52" spans="1:16" x14ac:dyDescent="0.25">
      <c r="E52" s="4"/>
      <c r="F52" s="82"/>
      <c r="H52" s="45"/>
      <c r="I52" s="45"/>
      <c r="J52" s="45"/>
      <c r="K52" s="4"/>
      <c r="L52" s="45"/>
      <c r="M52" s="45"/>
      <c r="N52" s="45"/>
      <c r="O52" s="45"/>
      <c r="P52" s="45"/>
    </row>
    <row r="53" spans="1:16" x14ac:dyDescent="0.25">
      <c r="E53" s="4"/>
      <c r="F53" s="82"/>
      <c r="H53" s="45"/>
      <c r="I53" s="45"/>
      <c r="J53" s="45"/>
      <c r="K53" s="4"/>
      <c r="L53" s="45"/>
      <c r="M53" s="45"/>
      <c r="N53" s="45"/>
      <c r="O53" s="45"/>
      <c r="P53" s="45"/>
    </row>
    <row r="54" spans="1:16" x14ac:dyDescent="0.25">
      <c r="E54" s="4"/>
      <c r="F54" s="82"/>
      <c r="H54" s="45"/>
      <c r="I54" s="45"/>
      <c r="J54" s="45"/>
      <c r="K54" s="4"/>
      <c r="L54" s="45"/>
      <c r="M54" s="45"/>
      <c r="N54" s="45"/>
      <c r="O54" s="45"/>
      <c r="P54" s="45"/>
    </row>
    <row r="55" spans="1:16" x14ac:dyDescent="0.25">
      <c r="E55" s="4"/>
      <c r="F55" s="82"/>
      <c r="H55" s="45"/>
      <c r="I55" s="45"/>
      <c r="J55" s="45"/>
      <c r="K55" s="4"/>
      <c r="L55" s="45"/>
      <c r="M55" s="45"/>
      <c r="N55" s="45"/>
      <c r="O55" s="45"/>
      <c r="P55" s="45"/>
    </row>
    <row r="56" spans="1:16" x14ac:dyDescent="0.25">
      <c r="E56" s="4"/>
      <c r="F56" s="82"/>
      <c r="H56" s="45"/>
      <c r="I56" s="45"/>
      <c r="J56" s="45"/>
      <c r="K56" s="4"/>
      <c r="L56" s="45"/>
      <c r="M56" s="45"/>
      <c r="N56" s="45"/>
      <c r="O56" s="45"/>
      <c r="P56" s="45"/>
    </row>
    <row r="57" spans="1:16" x14ac:dyDescent="0.25">
      <c r="E57" s="4"/>
      <c r="F57" s="82"/>
      <c r="H57" s="45"/>
      <c r="I57" s="45"/>
      <c r="J57" s="45"/>
      <c r="K57" s="4"/>
      <c r="L57" s="45"/>
      <c r="M57" s="45"/>
      <c r="N57" s="45"/>
      <c r="O57" s="45"/>
      <c r="P57" s="45"/>
    </row>
  </sheetData>
  <mergeCells count="3">
    <mergeCell ref="K8:N8"/>
    <mergeCell ref="O8:P8"/>
    <mergeCell ref="H1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6"/>
  <sheetViews>
    <sheetView topLeftCell="A4" zoomScale="140" zoomScaleNormal="140" workbookViewId="0">
      <selection activeCell="E26" sqref="E26"/>
    </sheetView>
  </sheetViews>
  <sheetFormatPr baseColWidth="10" defaultRowHeight="15" x14ac:dyDescent="0.25"/>
  <cols>
    <col min="5" max="5" width="11.42578125" style="1"/>
    <col min="6" max="6" width="25.85546875" style="1" bestFit="1" customWidth="1"/>
    <col min="7" max="7" width="11.42578125" style="1"/>
    <col min="8" max="8" width="7.5703125" style="1" bestFit="1" customWidth="1"/>
    <col min="9" max="9" width="7.85546875" style="1" bestFit="1" customWidth="1"/>
    <col min="10" max="10" width="6.140625" style="1" bestFit="1" customWidth="1"/>
    <col min="11" max="11" width="12" style="1" bestFit="1" customWidth="1"/>
    <col min="12" max="15" width="11.42578125" style="1"/>
  </cols>
  <sheetData>
    <row r="1" spans="2:12" s="1" customFormat="1" x14ac:dyDescent="0.25"/>
    <row r="2" spans="2:12" s="1" customFormat="1" x14ac:dyDescent="0.25"/>
    <row r="3" spans="2:12" s="1" customFormat="1" x14ac:dyDescent="0.25"/>
    <row r="4" spans="2:12" s="1" customFormat="1" x14ac:dyDescent="0.25"/>
    <row r="5" spans="2:12" s="1" customFormat="1" x14ac:dyDescent="0.25"/>
    <row r="6" spans="2:12" s="1" customFormat="1" x14ac:dyDescent="0.25"/>
    <row r="7" spans="2:12" s="1" customFormat="1" x14ac:dyDescent="0.25">
      <c r="F7" s="64"/>
      <c r="G7" s="64"/>
      <c r="H7" s="64"/>
      <c r="I7" s="64"/>
      <c r="J7" s="64"/>
      <c r="K7" s="64"/>
      <c r="L7" s="64"/>
    </row>
    <row r="8" spans="2:12" s="1" customFormat="1" x14ac:dyDescent="0.25">
      <c r="F8" s="64"/>
      <c r="G8" s="64"/>
      <c r="H8" s="64"/>
      <c r="I8" s="64"/>
      <c r="J8" s="64"/>
      <c r="K8" s="64"/>
      <c r="L8" s="64"/>
    </row>
    <row r="9" spans="2:12" ht="18.75" x14ac:dyDescent="0.25">
      <c r="B9" s="1"/>
      <c r="C9" s="1"/>
      <c r="D9" s="1"/>
      <c r="F9" s="65" t="s">
        <v>23</v>
      </c>
      <c r="G9" s="115">
        <f ca="1">TODAY()</f>
        <v>44513</v>
      </c>
      <c r="H9" s="115"/>
      <c r="I9" s="115"/>
      <c r="J9" s="116">
        <f>K26</f>
        <v>0</v>
      </c>
      <c r="K9" s="117"/>
      <c r="L9" s="117"/>
    </row>
    <row r="10" spans="2:12" s="1" customFormat="1" x14ac:dyDescent="0.25">
      <c r="B10" s="8" t="s">
        <v>3</v>
      </c>
      <c r="C10" s="8" t="s">
        <v>4</v>
      </c>
      <c r="D10" s="8" t="s">
        <v>2</v>
      </c>
      <c r="F10" s="44" t="s">
        <v>5</v>
      </c>
      <c r="G10" s="44" t="s">
        <v>1</v>
      </c>
      <c r="H10" s="11" t="s">
        <v>0</v>
      </c>
      <c r="I10" s="44" t="s">
        <v>7</v>
      </c>
      <c r="J10" s="44" t="s">
        <v>8</v>
      </c>
      <c r="K10" s="44" t="s">
        <v>6</v>
      </c>
      <c r="L10" s="44" t="s">
        <v>9</v>
      </c>
    </row>
    <row r="11" spans="2:12" s="1" customFormat="1" x14ac:dyDescent="0.25">
      <c r="B11" s="37">
        <v>160000</v>
      </c>
      <c r="C11" s="37">
        <f>B11*0.8</f>
        <v>128000</v>
      </c>
      <c r="D11" s="37">
        <f>B11*2</f>
        <v>320000</v>
      </c>
      <c r="F11" s="52">
        <v>0</v>
      </c>
      <c r="G11" s="54" t="s">
        <v>21</v>
      </c>
      <c r="H11" s="55">
        <v>0</v>
      </c>
      <c r="I11" s="52">
        <v>0</v>
      </c>
      <c r="J11" s="52">
        <v>0</v>
      </c>
      <c r="K11" s="53">
        <f>(J11*H11*C11)+(I11*H11*B11)</f>
        <v>0</v>
      </c>
      <c r="L11" s="52"/>
    </row>
    <row r="12" spans="2:12" s="1" customFormat="1" x14ac:dyDescent="0.25">
      <c r="B12" s="37">
        <v>160000</v>
      </c>
      <c r="C12" s="37">
        <f>B12*0.8</f>
        <v>128000</v>
      </c>
      <c r="D12" s="37">
        <f>B12*2</f>
        <v>320000</v>
      </c>
      <c r="F12" s="52">
        <v>0</v>
      </c>
      <c r="G12" s="54" t="s">
        <v>21</v>
      </c>
      <c r="H12" s="55">
        <v>0</v>
      </c>
      <c r="I12" s="52">
        <v>0</v>
      </c>
      <c r="J12" s="52">
        <v>0</v>
      </c>
      <c r="K12" s="53">
        <f>(J12*H12*C12)+(I12*H12*B12)</f>
        <v>0</v>
      </c>
      <c r="L12" s="52"/>
    </row>
    <row r="13" spans="2:12" s="1" customFormat="1" x14ac:dyDescent="0.25">
      <c r="B13" s="37">
        <v>160000</v>
      </c>
      <c r="C13" s="37">
        <f t="shared" ref="C13:C25" si="0">B13*0.8</f>
        <v>128000</v>
      </c>
      <c r="D13" s="37">
        <f t="shared" ref="D13:D25" si="1">B13*2</f>
        <v>320000</v>
      </c>
      <c r="F13" s="52">
        <v>0</v>
      </c>
      <c r="G13" s="54" t="s">
        <v>21</v>
      </c>
      <c r="H13" s="55">
        <v>0</v>
      </c>
      <c r="I13" s="52">
        <v>0</v>
      </c>
      <c r="J13" s="52">
        <v>0</v>
      </c>
      <c r="K13" s="53">
        <f t="shared" ref="K13:K16" si="2">(J13*H13*C13)+(I13*H13*B13)</f>
        <v>0</v>
      </c>
      <c r="L13" s="52"/>
    </row>
    <row r="14" spans="2:12" s="1" customFormat="1" x14ac:dyDescent="0.25">
      <c r="B14" s="37">
        <v>160000</v>
      </c>
      <c r="C14" s="37">
        <f t="shared" si="0"/>
        <v>128000</v>
      </c>
      <c r="D14" s="37">
        <f t="shared" si="1"/>
        <v>320000</v>
      </c>
      <c r="F14" s="52">
        <v>0</v>
      </c>
      <c r="G14" s="54" t="s">
        <v>21</v>
      </c>
      <c r="H14" s="55">
        <v>0</v>
      </c>
      <c r="I14" s="52">
        <v>0</v>
      </c>
      <c r="J14" s="52">
        <v>0</v>
      </c>
      <c r="K14" s="53">
        <f t="shared" si="2"/>
        <v>0</v>
      </c>
      <c r="L14" s="52"/>
    </row>
    <row r="15" spans="2:12" s="1" customFormat="1" x14ac:dyDescent="0.25">
      <c r="B15" s="37">
        <v>160000</v>
      </c>
      <c r="C15" s="37">
        <f t="shared" si="0"/>
        <v>128000</v>
      </c>
      <c r="D15" s="37">
        <f t="shared" si="1"/>
        <v>320000</v>
      </c>
      <c r="F15" s="52">
        <v>0</v>
      </c>
      <c r="G15" s="54" t="s">
        <v>21</v>
      </c>
      <c r="H15" s="55">
        <v>0</v>
      </c>
      <c r="I15" s="52">
        <v>0</v>
      </c>
      <c r="J15" s="52">
        <v>0</v>
      </c>
      <c r="K15" s="53">
        <f t="shared" si="2"/>
        <v>0</v>
      </c>
      <c r="L15" s="52"/>
    </row>
    <row r="16" spans="2:12" s="1" customFormat="1" x14ac:dyDescent="0.25">
      <c r="B16" s="37">
        <v>160000</v>
      </c>
      <c r="C16" s="37">
        <f t="shared" si="0"/>
        <v>128000</v>
      </c>
      <c r="D16" s="37">
        <f t="shared" si="1"/>
        <v>320000</v>
      </c>
      <c r="F16" s="52">
        <v>0</v>
      </c>
      <c r="G16" s="54" t="s">
        <v>21</v>
      </c>
      <c r="H16" s="55">
        <v>0</v>
      </c>
      <c r="I16" s="52">
        <v>0</v>
      </c>
      <c r="J16" s="52">
        <v>0</v>
      </c>
      <c r="K16" s="53">
        <f t="shared" si="2"/>
        <v>0</v>
      </c>
      <c r="L16" s="52"/>
    </row>
    <row r="17" spans="2:12" s="1" customFormat="1" x14ac:dyDescent="0.25">
      <c r="B17" s="37">
        <v>160000</v>
      </c>
      <c r="C17" s="37">
        <f t="shared" si="0"/>
        <v>128000</v>
      </c>
      <c r="D17" s="37">
        <f t="shared" si="1"/>
        <v>320000</v>
      </c>
      <c r="F17" s="52">
        <v>0</v>
      </c>
      <c r="G17" s="54" t="s">
        <v>21</v>
      </c>
      <c r="H17" s="55">
        <v>0</v>
      </c>
      <c r="I17" s="52">
        <v>0</v>
      </c>
      <c r="J17" s="52">
        <v>0</v>
      </c>
      <c r="K17" s="53">
        <f t="shared" ref="K17:K25" si="3">(J17*H17*C17)+(I17*H17*B17)</f>
        <v>0</v>
      </c>
      <c r="L17" s="52"/>
    </row>
    <row r="18" spans="2:12" s="1" customFormat="1" x14ac:dyDescent="0.25">
      <c r="B18" s="37">
        <v>160000</v>
      </c>
      <c r="C18" s="37">
        <f t="shared" si="0"/>
        <v>128000</v>
      </c>
      <c r="D18" s="37">
        <f t="shared" si="1"/>
        <v>320000</v>
      </c>
      <c r="F18" s="52">
        <v>0</v>
      </c>
      <c r="G18" s="54" t="s">
        <v>21</v>
      </c>
      <c r="H18" s="55">
        <v>0</v>
      </c>
      <c r="I18" s="52">
        <v>0</v>
      </c>
      <c r="J18" s="52">
        <v>0</v>
      </c>
      <c r="K18" s="53">
        <f t="shared" si="3"/>
        <v>0</v>
      </c>
      <c r="L18" s="52"/>
    </row>
    <row r="19" spans="2:12" s="1" customFormat="1" x14ac:dyDescent="0.25">
      <c r="B19" s="37">
        <v>160000</v>
      </c>
      <c r="C19" s="37">
        <f t="shared" si="0"/>
        <v>128000</v>
      </c>
      <c r="D19" s="37">
        <f t="shared" si="1"/>
        <v>320000</v>
      </c>
      <c r="F19" s="52">
        <v>0</v>
      </c>
      <c r="G19" s="54" t="s">
        <v>21</v>
      </c>
      <c r="H19" s="55">
        <v>0</v>
      </c>
      <c r="I19" s="52">
        <v>0</v>
      </c>
      <c r="J19" s="52">
        <v>0</v>
      </c>
      <c r="K19" s="53">
        <f t="shared" si="3"/>
        <v>0</v>
      </c>
      <c r="L19" s="52"/>
    </row>
    <row r="20" spans="2:12" s="1" customFormat="1" x14ac:dyDescent="0.25">
      <c r="B20" s="37">
        <v>160000</v>
      </c>
      <c r="C20" s="37">
        <f t="shared" si="0"/>
        <v>128000</v>
      </c>
      <c r="D20" s="37">
        <f t="shared" si="1"/>
        <v>320000</v>
      </c>
      <c r="F20" s="52">
        <v>0</v>
      </c>
      <c r="G20" s="54" t="s">
        <v>21</v>
      </c>
      <c r="H20" s="55">
        <v>0</v>
      </c>
      <c r="I20" s="52">
        <v>0</v>
      </c>
      <c r="J20" s="52">
        <v>0</v>
      </c>
      <c r="K20" s="53">
        <f t="shared" si="3"/>
        <v>0</v>
      </c>
      <c r="L20" s="52"/>
    </row>
    <row r="21" spans="2:12" s="1" customFormat="1" x14ac:dyDescent="0.25">
      <c r="B21" s="37">
        <v>160000</v>
      </c>
      <c r="C21" s="37">
        <f t="shared" si="0"/>
        <v>128000</v>
      </c>
      <c r="D21" s="37">
        <f t="shared" si="1"/>
        <v>320000</v>
      </c>
      <c r="F21" s="52">
        <v>0</v>
      </c>
      <c r="G21" s="54" t="s">
        <v>21</v>
      </c>
      <c r="H21" s="55">
        <v>0</v>
      </c>
      <c r="I21" s="52">
        <v>0</v>
      </c>
      <c r="J21" s="52">
        <v>0</v>
      </c>
      <c r="K21" s="53">
        <f t="shared" si="3"/>
        <v>0</v>
      </c>
      <c r="L21" s="52"/>
    </row>
    <row r="22" spans="2:12" x14ac:dyDescent="0.25">
      <c r="B22" s="37">
        <v>160000</v>
      </c>
      <c r="C22" s="37">
        <f t="shared" si="0"/>
        <v>128000</v>
      </c>
      <c r="D22" s="37">
        <f t="shared" si="1"/>
        <v>320000</v>
      </c>
      <c r="F22" s="52">
        <v>0</v>
      </c>
      <c r="G22" s="54" t="s">
        <v>21</v>
      </c>
      <c r="H22" s="55">
        <v>0</v>
      </c>
      <c r="I22" s="52">
        <v>0</v>
      </c>
      <c r="J22" s="52">
        <v>0</v>
      </c>
      <c r="K22" s="53">
        <f t="shared" si="3"/>
        <v>0</v>
      </c>
      <c r="L22" s="52"/>
    </row>
    <row r="23" spans="2:12" x14ac:dyDescent="0.25">
      <c r="B23" s="37">
        <v>160000</v>
      </c>
      <c r="C23" s="37">
        <f t="shared" si="0"/>
        <v>128000</v>
      </c>
      <c r="D23" s="37">
        <f t="shared" si="1"/>
        <v>320000</v>
      </c>
      <c r="F23" s="52">
        <v>0</v>
      </c>
      <c r="G23" s="54" t="s">
        <v>21</v>
      </c>
      <c r="H23" s="55">
        <v>0</v>
      </c>
      <c r="I23" s="52">
        <v>0</v>
      </c>
      <c r="J23" s="52">
        <v>0</v>
      </c>
      <c r="K23" s="53">
        <f t="shared" si="3"/>
        <v>0</v>
      </c>
      <c r="L23" s="52"/>
    </row>
    <row r="24" spans="2:12" x14ac:dyDescent="0.25">
      <c r="B24" s="37">
        <v>160000</v>
      </c>
      <c r="C24" s="37">
        <f t="shared" si="0"/>
        <v>128000</v>
      </c>
      <c r="D24" s="37">
        <f t="shared" si="1"/>
        <v>320000</v>
      </c>
      <c r="F24" s="52">
        <v>0</v>
      </c>
      <c r="G24" s="54" t="s">
        <v>21</v>
      </c>
      <c r="H24" s="55">
        <v>0</v>
      </c>
      <c r="I24" s="52">
        <v>0</v>
      </c>
      <c r="J24" s="52">
        <v>0</v>
      </c>
      <c r="K24" s="53">
        <f t="shared" si="3"/>
        <v>0</v>
      </c>
      <c r="L24" s="52"/>
    </row>
    <row r="25" spans="2:12" x14ac:dyDescent="0.25">
      <c r="B25" s="37">
        <v>160000</v>
      </c>
      <c r="C25" s="37">
        <f t="shared" si="0"/>
        <v>128000</v>
      </c>
      <c r="D25" s="37">
        <f t="shared" si="1"/>
        <v>320000</v>
      </c>
      <c r="F25" s="52">
        <v>0</v>
      </c>
      <c r="G25" s="54" t="s">
        <v>21</v>
      </c>
      <c r="H25" s="55">
        <v>0</v>
      </c>
      <c r="I25" s="52">
        <v>0</v>
      </c>
      <c r="J25" s="52">
        <v>0</v>
      </c>
      <c r="K25" s="53">
        <f t="shared" si="3"/>
        <v>0</v>
      </c>
      <c r="L25" s="52"/>
    </row>
    <row r="26" spans="2:12" x14ac:dyDescent="0.25">
      <c r="K26" s="5">
        <f>SUM(K11:K25)</f>
        <v>0</v>
      </c>
    </row>
  </sheetData>
  <mergeCells count="2">
    <mergeCell ref="G9:I9"/>
    <mergeCell ref="J9:L9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S23"/>
  <sheetViews>
    <sheetView topLeftCell="C3" zoomScale="160" zoomScaleNormal="160" workbookViewId="0">
      <selection activeCell="H6" sqref="H6:J6"/>
    </sheetView>
  </sheetViews>
  <sheetFormatPr baseColWidth="10" defaultRowHeight="15" x14ac:dyDescent="0.25"/>
  <cols>
    <col min="3" max="3" width="9.28515625" bestFit="1" customWidth="1"/>
    <col min="7" max="7" width="19.85546875" bestFit="1" customWidth="1"/>
    <col min="8" max="8" width="10.140625" customWidth="1"/>
    <col min="9" max="9" width="7.5703125" bestFit="1" customWidth="1"/>
    <col min="10" max="10" width="8.42578125" customWidth="1"/>
    <col min="11" max="11" width="6.140625" bestFit="1" customWidth="1"/>
    <col min="12" max="12" width="11" bestFit="1" customWidth="1"/>
    <col min="13" max="13" width="5.85546875" bestFit="1" customWidth="1"/>
    <col min="14" max="19" width="11.42578125" style="1"/>
  </cols>
  <sheetData>
    <row r="1" spans="1:13" s="1" customFormat="1" x14ac:dyDescent="0.25"/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.75" x14ac:dyDescent="0.25">
      <c r="C6" s="1"/>
      <c r="D6" s="1"/>
      <c r="E6" s="1"/>
      <c r="F6" s="1"/>
      <c r="G6" s="66" t="s">
        <v>23</v>
      </c>
      <c r="H6" s="115">
        <f ca="1">TODAY()</f>
        <v>44513</v>
      </c>
      <c r="I6" s="115"/>
      <c r="J6" s="115"/>
      <c r="K6" s="116">
        <f>L23</f>
        <v>0</v>
      </c>
      <c r="L6" s="117"/>
      <c r="M6" s="117"/>
    </row>
    <row r="7" spans="1:13" x14ac:dyDescent="0.25">
      <c r="C7" s="6" t="s">
        <v>3</v>
      </c>
      <c r="D7" s="6" t="s">
        <v>4</v>
      </c>
      <c r="E7" s="6" t="s">
        <v>2</v>
      </c>
      <c r="F7" s="1"/>
      <c r="G7" s="9" t="s">
        <v>5</v>
      </c>
      <c r="H7" s="9" t="s">
        <v>1</v>
      </c>
      <c r="I7" s="10" t="s">
        <v>0</v>
      </c>
      <c r="J7" s="9" t="s">
        <v>7</v>
      </c>
      <c r="K7" s="9" t="s">
        <v>8</v>
      </c>
      <c r="L7" s="9" t="s">
        <v>6</v>
      </c>
      <c r="M7" s="9" t="s">
        <v>9</v>
      </c>
    </row>
    <row r="8" spans="1:13" x14ac:dyDescent="0.25">
      <c r="C8" s="4">
        <v>100000</v>
      </c>
      <c r="D8" s="4">
        <f>C8*0.8</f>
        <v>80000</v>
      </c>
      <c r="E8" s="4">
        <f>C8*2</f>
        <v>200000</v>
      </c>
      <c r="F8" s="1"/>
      <c r="G8" s="6">
        <v>0</v>
      </c>
      <c r="H8" s="6">
        <v>0</v>
      </c>
      <c r="I8" s="10">
        <v>0</v>
      </c>
      <c r="J8" s="6">
        <v>0</v>
      </c>
      <c r="K8" s="6">
        <v>0</v>
      </c>
      <c r="L8" s="5">
        <f>(K8*I8*D8)+(J8*I8*C8)</f>
        <v>0</v>
      </c>
      <c r="M8" s="6"/>
    </row>
    <row r="9" spans="1:13" x14ac:dyDescent="0.25">
      <c r="C9" s="4">
        <v>100000</v>
      </c>
      <c r="D9" s="4">
        <f>C9*0.8</f>
        <v>80000</v>
      </c>
      <c r="E9" s="4">
        <f>C9*2</f>
        <v>200000</v>
      </c>
      <c r="F9" s="1"/>
      <c r="G9" s="6">
        <v>0</v>
      </c>
      <c r="H9" s="6">
        <v>0</v>
      </c>
      <c r="I9" s="10">
        <v>0</v>
      </c>
      <c r="J9" s="6">
        <v>0</v>
      </c>
      <c r="K9" s="6">
        <v>0</v>
      </c>
      <c r="L9" s="5">
        <f t="shared" ref="L9:L22" si="0">(K9*I9*D9)+(J9*I9*C9)</f>
        <v>0</v>
      </c>
      <c r="M9" s="6"/>
    </row>
    <row r="10" spans="1:13" x14ac:dyDescent="0.25">
      <c r="C10" s="4">
        <v>100000</v>
      </c>
      <c r="D10" s="4">
        <f>C10*0.8</f>
        <v>80000</v>
      </c>
      <c r="E10" s="4">
        <f t="shared" ref="E10:E22" si="1">C10*2</f>
        <v>200000</v>
      </c>
      <c r="F10" s="1"/>
      <c r="G10" s="6">
        <v>0</v>
      </c>
      <c r="H10" s="6">
        <v>0</v>
      </c>
      <c r="I10" s="10">
        <v>0</v>
      </c>
      <c r="J10" s="6">
        <v>0</v>
      </c>
      <c r="K10" s="6">
        <v>0</v>
      </c>
      <c r="L10" s="5">
        <f t="shared" si="0"/>
        <v>0</v>
      </c>
      <c r="M10" s="6"/>
    </row>
    <row r="11" spans="1:13" x14ac:dyDescent="0.25">
      <c r="C11" s="4">
        <v>100000</v>
      </c>
      <c r="D11" s="4">
        <f t="shared" ref="D11:D22" si="2">C11*0.8</f>
        <v>80000</v>
      </c>
      <c r="E11" s="4">
        <f t="shared" si="1"/>
        <v>200000</v>
      </c>
      <c r="F11" s="1"/>
      <c r="G11" s="6">
        <v>0</v>
      </c>
      <c r="H11" s="6">
        <v>0</v>
      </c>
      <c r="I11" s="10">
        <v>0</v>
      </c>
      <c r="J11" s="6">
        <v>0</v>
      </c>
      <c r="K11" s="6">
        <v>0</v>
      </c>
      <c r="L11" s="5">
        <f t="shared" si="0"/>
        <v>0</v>
      </c>
      <c r="M11" s="6"/>
    </row>
    <row r="12" spans="1:13" x14ac:dyDescent="0.25">
      <c r="C12" s="4">
        <v>100000</v>
      </c>
      <c r="D12" s="4">
        <f t="shared" si="2"/>
        <v>80000</v>
      </c>
      <c r="E12" s="4">
        <f t="shared" si="1"/>
        <v>200000</v>
      </c>
      <c r="F12" s="1"/>
      <c r="G12" s="6">
        <v>0</v>
      </c>
      <c r="H12" s="6">
        <v>0</v>
      </c>
      <c r="I12" s="10">
        <v>0</v>
      </c>
      <c r="J12" s="6">
        <v>0</v>
      </c>
      <c r="K12" s="6">
        <v>0</v>
      </c>
      <c r="L12" s="5">
        <f t="shared" si="0"/>
        <v>0</v>
      </c>
      <c r="M12" s="6"/>
    </row>
    <row r="13" spans="1:13" x14ac:dyDescent="0.25">
      <c r="C13" s="4">
        <v>100000</v>
      </c>
      <c r="D13" s="4">
        <f t="shared" si="2"/>
        <v>80000</v>
      </c>
      <c r="E13" s="4">
        <f t="shared" si="1"/>
        <v>200000</v>
      </c>
      <c r="F13" s="1"/>
      <c r="G13" s="6">
        <v>0</v>
      </c>
      <c r="H13" s="6">
        <v>0</v>
      </c>
      <c r="I13" s="10">
        <v>0</v>
      </c>
      <c r="J13" s="6">
        <v>0</v>
      </c>
      <c r="K13" s="6">
        <v>0</v>
      </c>
      <c r="L13" s="5">
        <f t="shared" si="0"/>
        <v>0</v>
      </c>
      <c r="M13" s="6"/>
    </row>
    <row r="14" spans="1:13" x14ac:dyDescent="0.25">
      <c r="C14" s="4">
        <v>100000</v>
      </c>
      <c r="D14" s="5">
        <f t="shared" si="2"/>
        <v>80000</v>
      </c>
      <c r="E14" s="5">
        <f t="shared" si="1"/>
        <v>200000</v>
      </c>
      <c r="F14" s="1"/>
      <c r="G14" s="6">
        <v>0</v>
      </c>
      <c r="H14" s="6">
        <v>0</v>
      </c>
      <c r="I14" s="10">
        <v>0</v>
      </c>
      <c r="J14" s="6">
        <v>0</v>
      </c>
      <c r="K14" s="6">
        <v>0</v>
      </c>
      <c r="L14" s="5">
        <f t="shared" si="0"/>
        <v>0</v>
      </c>
      <c r="M14" s="6"/>
    </row>
    <row r="15" spans="1:13" x14ac:dyDescent="0.25">
      <c r="C15" s="4">
        <v>100000</v>
      </c>
      <c r="D15" s="5">
        <f t="shared" si="2"/>
        <v>80000</v>
      </c>
      <c r="E15" s="5">
        <f t="shared" si="1"/>
        <v>200000</v>
      </c>
      <c r="F15" s="1"/>
      <c r="G15" s="6">
        <v>0</v>
      </c>
      <c r="H15" s="6">
        <v>0</v>
      </c>
      <c r="I15" s="10">
        <v>0</v>
      </c>
      <c r="J15" s="6">
        <v>0</v>
      </c>
      <c r="K15" s="6">
        <v>0</v>
      </c>
      <c r="L15" s="5">
        <f t="shared" si="0"/>
        <v>0</v>
      </c>
      <c r="M15" s="6"/>
    </row>
    <row r="16" spans="1:13" x14ac:dyDescent="0.25">
      <c r="C16" s="4">
        <v>100000</v>
      </c>
      <c r="D16" s="5">
        <f t="shared" si="2"/>
        <v>80000</v>
      </c>
      <c r="E16" s="5">
        <f t="shared" si="1"/>
        <v>200000</v>
      </c>
      <c r="F16" s="1"/>
      <c r="G16" s="6">
        <v>0</v>
      </c>
      <c r="H16" s="6">
        <v>0</v>
      </c>
      <c r="I16" s="10">
        <v>0</v>
      </c>
      <c r="J16" s="6">
        <v>0</v>
      </c>
      <c r="K16" s="6">
        <v>0</v>
      </c>
      <c r="L16" s="5">
        <f t="shared" si="0"/>
        <v>0</v>
      </c>
      <c r="M16" s="6"/>
    </row>
    <row r="17" spans="3:13" x14ac:dyDescent="0.25">
      <c r="C17" s="4">
        <v>100000</v>
      </c>
      <c r="D17" s="5">
        <f t="shared" si="2"/>
        <v>80000</v>
      </c>
      <c r="E17" s="5">
        <f t="shared" si="1"/>
        <v>200000</v>
      </c>
      <c r="F17" s="1"/>
      <c r="G17" s="6">
        <v>0</v>
      </c>
      <c r="H17" s="6">
        <v>0</v>
      </c>
      <c r="I17" s="10">
        <v>0</v>
      </c>
      <c r="J17" s="6">
        <v>0</v>
      </c>
      <c r="K17" s="6">
        <v>0</v>
      </c>
      <c r="L17" s="5">
        <f t="shared" si="0"/>
        <v>0</v>
      </c>
      <c r="M17" s="6"/>
    </row>
    <row r="18" spans="3:13" x14ac:dyDescent="0.25">
      <c r="C18" s="4">
        <v>100000</v>
      </c>
      <c r="D18" s="5">
        <f t="shared" si="2"/>
        <v>80000</v>
      </c>
      <c r="E18" s="5">
        <f t="shared" si="1"/>
        <v>200000</v>
      </c>
      <c r="F18" s="1"/>
      <c r="G18" s="6">
        <v>0</v>
      </c>
      <c r="H18" s="6">
        <v>0</v>
      </c>
      <c r="I18" s="10">
        <v>0</v>
      </c>
      <c r="J18" s="6">
        <v>0</v>
      </c>
      <c r="K18" s="6">
        <v>0</v>
      </c>
      <c r="L18" s="5">
        <f t="shared" si="0"/>
        <v>0</v>
      </c>
      <c r="M18" s="6"/>
    </row>
    <row r="19" spans="3:13" x14ac:dyDescent="0.25">
      <c r="C19" s="4">
        <v>100000</v>
      </c>
      <c r="D19" s="5">
        <f t="shared" si="2"/>
        <v>80000</v>
      </c>
      <c r="E19" s="5">
        <f t="shared" si="1"/>
        <v>200000</v>
      </c>
      <c r="F19" s="1"/>
      <c r="G19" s="6">
        <v>0</v>
      </c>
      <c r="H19" s="6">
        <v>0</v>
      </c>
      <c r="I19" s="10">
        <v>0</v>
      </c>
      <c r="J19" s="6">
        <v>0</v>
      </c>
      <c r="K19" s="6">
        <v>0</v>
      </c>
      <c r="L19" s="5">
        <f t="shared" si="0"/>
        <v>0</v>
      </c>
      <c r="M19" s="6"/>
    </row>
    <row r="20" spans="3:13" x14ac:dyDescent="0.25">
      <c r="C20" s="4">
        <v>100000</v>
      </c>
      <c r="D20" s="5">
        <f t="shared" si="2"/>
        <v>80000</v>
      </c>
      <c r="E20" s="5">
        <f t="shared" si="1"/>
        <v>200000</v>
      </c>
      <c r="F20" s="1"/>
      <c r="G20" s="6">
        <v>0</v>
      </c>
      <c r="H20" s="6">
        <v>0</v>
      </c>
      <c r="I20" s="10">
        <v>0</v>
      </c>
      <c r="J20" s="6">
        <v>0</v>
      </c>
      <c r="K20" s="6">
        <v>0</v>
      </c>
      <c r="L20" s="5">
        <f t="shared" si="0"/>
        <v>0</v>
      </c>
      <c r="M20" s="6"/>
    </row>
    <row r="21" spans="3:13" x14ac:dyDescent="0.25">
      <c r="C21" s="4">
        <v>100000</v>
      </c>
      <c r="D21" s="5">
        <f t="shared" si="2"/>
        <v>80000</v>
      </c>
      <c r="E21" s="5">
        <f t="shared" si="1"/>
        <v>200000</v>
      </c>
      <c r="F21" s="1"/>
      <c r="G21" s="6">
        <v>0</v>
      </c>
      <c r="H21" s="6">
        <v>0</v>
      </c>
      <c r="I21" s="10">
        <v>0</v>
      </c>
      <c r="J21" s="6">
        <v>0</v>
      </c>
      <c r="K21" s="6">
        <v>0</v>
      </c>
      <c r="L21" s="5">
        <f t="shared" si="0"/>
        <v>0</v>
      </c>
      <c r="M21" s="6"/>
    </row>
    <row r="22" spans="3:13" x14ac:dyDescent="0.25">
      <c r="C22" s="4">
        <v>100000</v>
      </c>
      <c r="D22" s="5">
        <f t="shared" si="2"/>
        <v>80000</v>
      </c>
      <c r="E22" s="5">
        <f t="shared" si="1"/>
        <v>200000</v>
      </c>
      <c r="F22" s="1"/>
      <c r="G22" s="6">
        <v>0</v>
      </c>
      <c r="H22" s="6">
        <v>0</v>
      </c>
      <c r="I22" s="10">
        <v>0</v>
      </c>
      <c r="J22" s="6">
        <v>0</v>
      </c>
      <c r="K22" s="6">
        <v>0</v>
      </c>
      <c r="L22" s="5">
        <f t="shared" si="0"/>
        <v>0</v>
      </c>
      <c r="M22" s="6"/>
    </row>
    <row r="23" spans="3:13" x14ac:dyDescent="0.25">
      <c r="L23" s="4">
        <f>SUM(L8:L22)</f>
        <v>0</v>
      </c>
    </row>
  </sheetData>
  <mergeCells count="2">
    <mergeCell ref="H6:J6"/>
    <mergeCell ref="K6:M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O28"/>
  <sheetViews>
    <sheetView topLeftCell="B7" zoomScale="145" zoomScaleNormal="145" workbookViewId="0">
      <selection activeCell="F25" sqref="F25"/>
    </sheetView>
  </sheetViews>
  <sheetFormatPr baseColWidth="10" defaultRowHeight="15" x14ac:dyDescent="0.25"/>
  <cols>
    <col min="1" max="5" width="11.42578125" style="1"/>
    <col min="6" max="6" width="15.42578125" bestFit="1" customWidth="1"/>
    <col min="7" max="7" width="9.5703125" style="45" bestFit="1" customWidth="1"/>
    <col min="8" max="9" width="7.5703125" style="45" bestFit="1" customWidth="1"/>
    <col min="10" max="10" width="7.85546875" style="45" bestFit="1" customWidth="1"/>
    <col min="11" max="11" width="6.140625" style="45" bestFit="1" customWidth="1"/>
    <col min="12" max="12" width="12.140625" style="4" bestFit="1" customWidth="1"/>
    <col min="13" max="13" width="11" style="45" bestFit="1" customWidth="1"/>
    <col min="14" max="14" width="12.140625" style="6" bestFit="1" customWidth="1"/>
    <col min="15" max="15" width="11.42578125" style="1"/>
  </cols>
  <sheetData>
    <row r="1" spans="3:14" s="1" customFormat="1" x14ac:dyDescent="0.25">
      <c r="G1" s="6"/>
      <c r="H1" s="6"/>
      <c r="I1" s="6"/>
      <c r="J1" s="6"/>
      <c r="K1" s="6"/>
      <c r="L1" s="5"/>
      <c r="M1" s="6"/>
      <c r="N1" s="6"/>
    </row>
    <row r="2" spans="3:14" s="1" customFormat="1" x14ac:dyDescent="0.25">
      <c r="G2" s="6"/>
      <c r="H2" s="6"/>
      <c r="I2" s="6"/>
      <c r="J2" s="6"/>
      <c r="K2" s="6"/>
      <c r="L2" s="5"/>
      <c r="M2" s="6"/>
      <c r="N2" s="6"/>
    </row>
    <row r="3" spans="3:14" s="1" customFormat="1" x14ac:dyDescent="0.25">
      <c r="G3" s="6"/>
      <c r="H3" s="6"/>
      <c r="I3" s="6"/>
      <c r="J3" s="6"/>
      <c r="K3" s="6"/>
      <c r="L3" s="5"/>
      <c r="M3" s="6"/>
      <c r="N3" s="6"/>
    </row>
    <row r="4" spans="3:14" s="1" customFormat="1" x14ac:dyDescent="0.25">
      <c r="G4" s="6"/>
      <c r="H4" s="6"/>
      <c r="I4" s="6"/>
      <c r="J4" s="6"/>
      <c r="K4" s="6"/>
      <c r="L4" s="5"/>
      <c r="M4" s="6"/>
      <c r="N4" s="6"/>
    </row>
    <row r="5" spans="3:14" s="1" customFormat="1" x14ac:dyDescent="0.25">
      <c r="G5" s="6"/>
      <c r="H5" s="6"/>
      <c r="I5" s="6"/>
      <c r="J5" s="6"/>
      <c r="K5" s="6"/>
      <c r="L5" s="5"/>
      <c r="M5" s="6"/>
      <c r="N5" s="6"/>
    </row>
    <row r="6" spans="3:14" s="1" customFormat="1" x14ac:dyDescent="0.25">
      <c r="G6" s="6"/>
      <c r="H6" s="6"/>
      <c r="I6" s="6"/>
      <c r="J6" s="6"/>
      <c r="K6" s="6"/>
      <c r="L6" s="5"/>
      <c r="M6" s="6"/>
      <c r="N6" s="6"/>
    </row>
    <row r="7" spans="3:14" s="1" customFormat="1" x14ac:dyDescent="0.25">
      <c r="G7" s="6"/>
      <c r="H7" s="6"/>
      <c r="I7" s="6"/>
      <c r="J7" s="6"/>
      <c r="K7" s="6"/>
      <c r="L7" s="5"/>
      <c r="M7" s="6"/>
      <c r="N7" s="6"/>
    </row>
    <row r="8" spans="3:14" s="1" customFormat="1" x14ac:dyDescent="0.25">
      <c r="G8" s="6"/>
      <c r="H8" s="6"/>
      <c r="I8" s="6"/>
      <c r="J8" s="6"/>
      <c r="K8" s="6"/>
      <c r="L8" s="5"/>
      <c r="M8" s="6"/>
      <c r="N8" s="6"/>
    </row>
    <row r="9" spans="3:14" s="1" customFormat="1" x14ac:dyDescent="0.25">
      <c r="G9" s="6"/>
      <c r="H9" s="6"/>
      <c r="I9" s="6"/>
      <c r="J9" s="6"/>
      <c r="K9" s="6"/>
      <c r="L9" s="5"/>
      <c r="M9" s="6"/>
      <c r="N9" s="6"/>
    </row>
    <row r="10" spans="3:14" x14ac:dyDescent="0.25">
      <c r="F10" s="1"/>
      <c r="G10" s="1"/>
      <c r="H10" s="1"/>
      <c r="I10" s="1"/>
      <c r="J10" s="1"/>
      <c r="K10" s="1"/>
      <c r="L10" s="1"/>
      <c r="M10" s="1"/>
      <c r="N10" s="1"/>
    </row>
    <row r="11" spans="3:14" ht="18.75" x14ac:dyDescent="0.25">
      <c r="F11" s="1"/>
      <c r="G11" s="60" t="s">
        <v>23</v>
      </c>
      <c r="H11" s="59"/>
      <c r="I11" s="118">
        <f ca="1">TODAY()</f>
        <v>44513</v>
      </c>
      <c r="J11" s="118"/>
      <c r="K11" s="118"/>
      <c r="L11" s="118"/>
      <c r="M11" s="113">
        <f>N28</f>
        <v>0</v>
      </c>
      <c r="N11" s="114"/>
    </row>
    <row r="12" spans="3:14" x14ac:dyDescent="0.25">
      <c r="C12" s="6" t="s">
        <v>3</v>
      </c>
      <c r="D12" s="6" t="s">
        <v>4</v>
      </c>
      <c r="E12" s="6" t="s">
        <v>2</v>
      </c>
      <c r="F12" s="1"/>
      <c r="G12" s="44" t="s">
        <v>5</v>
      </c>
      <c r="H12" s="44" t="s">
        <v>1</v>
      </c>
      <c r="I12" s="56" t="s">
        <v>0</v>
      </c>
      <c r="J12" s="44" t="s">
        <v>7</v>
      </c>
      <c r="K12" s="44" t="s">
        <v>8</v>
      </c>
      <c r="L12" s="44" t="s">
        <v>6</v>
      </c>
      <c r="M12" s="31" t="s">
        <v>17</v>
      </c>
      <c r="N12" s="44" t="s">
        <v>20</v>
      </c>
    </row>
    <row r="13" spans="3:14" x14ac:dyDescent="0.25">
      <c r="C13" s="5">
        <v>178000</v>
      </c>
      <c r="D13" s="5">
        <f>C13*0.8</f>
        <v>142400</v>
      </c>
      <c r="E13" s="5">
        <v>356000</v>
      </c>
      <c r="F13" s="1"/>
      <c r="G13" s="6"/>
      <c r="H13" s="6"/>
      <c r="I13" s="56">
        <v>0</v>
      </c>
      <c r="J13" s="6">
        <v>0</v>
      </c>
      <c r="K13" s="6">
        <v>0</v>
      </c>
      <c r="L13" s="5">
        <f>(K13*I13*D13)+(J13*I13*C13)</f>
        <v>0</v>
      </c>
      <c r="M13" s="5">
        <v>0</v>
      </c>
      <c r="N13" s="5">
        <f>L13-M13</f>
        <v>0</v>
      </c>
    </row>
    <row r="14" spans="3:14" x14ac:dyDescent="0.25">
      <c r="C14" s="5">
        <v>178000</v>
      </c>
      <c r="D14" s="5">
        <f>C14*0.8</f>
        <v>142400</v>
      </c>
      <c r="E14" s="5">
        <v>356000</v>
      </c>
      <c r="F14" s="1"/>
      <c r="G14" s="6"/>
      <c r="H14" s="6"/>
      <c r="I14" s="56">
        <v>0</v>
      </c>
      <c r="J14" s="6">
        <v>0</v>
      </c>
      <c r="K14" s="6">
        <v>0</v>
      </c>
      <c r="L14" s="5">
        <f t="shared" ref="L14:L27" si="0">(K14*I14*D14)+(J14*I14*C14)</f>
        <v>0</v>
      </c>
      <c r="M14" s="5">
        <v>0</v>
      </c>
      <c r="N14" s="5">
        <f t="shared" ref="N14:N27" si="1">L14-M14</f>
        <v>0</v>
      </c>
    </row>
    <row r="15" spans="3:14" x14ac:dyDescent="0.25">
      <c r="C15" s="5">
        <v>178000</v>
      </c>
      <c r="D15" s="5">
        <f>C15*0.8</f>
        <v>142400</v>
      </c>
      <c r="E15" s="5">
        <v>356000</v>
      </c>
      <c r="F15" s="1"/>
      <c r="G15" s="6"/>
      <c r="H15" s="6"/>
      <c r="I15" s="56">
        <v>0</v>
      </c>
      <c r="J15" s="6">
        <v>0</v>
      </c>
      <c r="K15" s="6">
        <v>0</v>
      </c>
      <c r="L15" s="5">
        <f t="shared" si="0"/>
        <v>0</v>
      </c>
      <c r="M15" s="5">
        <v>0</v>
      </c>
      <c r="N15" s="5">
        <f t="shared" si="1"/>
        <v>0</v>
      </c>
    </row>
    <row r="16" spans="3:14" x14ac:dyDescent="0.25">
      <c r="C16" s="5">
        <v>178000</v>
      </c>
      <c r="D16" s="5">
        <f t="shared" ref="D16:D27" si="2">C16*0.8</f>
        <v>142400</v>
      </c>
      <c r="E16" s="5">
        <v>356000</v>
      </c>
      <c r="F16" s="1"/>
      <c r="G16" s="6"/>
      <c r="H16" s="6"/>
      <c r="I16" s="56">
        <v>0</v>
      </c>
      <c r="J16" s="6">
        <v>0</v>
      </c>
      <c r="K16" s="6">
        <v>0</v>
      </c>
      <c r="L16" s="5">
        <f t="shared" si="0"/>
        <v>0</v>
      </c>
      <c r="M16" s="5">
        <v>0</v>
      </c>
      <c r="N16" s="5">
        <f t="shared" si="1"/>
        <v>0</v>
      </c>
    </row>
    <row r="17" spans="3:14" x14ac:dyDescent="0.25">
      <c r="C17" s="5">
        <v>178000</v>
      </c>
      <c r="D17" s="5">
        <f t="shared" si="2"/>
        <v>142400</v>
      </c>
      <c r="E17" s="5">
        <v>356000</v>
      </c>
      <c r="F17" s="1"/>
      <c r="G17" s="6"/>
      <c r="H17" s="6"/>
      <c r="I17" s="56">
        <v>0</v>
      </c>
      <c r="J17" s="6">
        <v>0</v>
      </c>
      <c r="K17" s="6">
        <v>0</v>
      </c>
      <c r="L17" s="5">
        <f t="shared" si="0"/>
        <v>0</v>
      </c>
      <c r="M17" s="5">
        <v>0</v>
      </c>
      <c r="N17" s="5">
        <f t="shared" si="1"/>
        <v>0</v>
      </c>
    </row>
    <row r="18" spans="3:14" x14ac:dyDescent="0.25">
      <c r="C18" s="5">
        <v>178000</v>
      </c>
      <c r="D18" s="5">
        <f t="shared" si="2"/>
        <v>142400</v>
      </c>
      <c r="E18" s="5">
        <v>356000</v>
      </c>
      <c r="F18" s="1"/>
      <c r="G18" s="6"/>
      <c r="H18" s="6"/>
      <c r="I18" s="56">
        <v>0</v>
      </c>
      <c r="J18" s="6">
        <v>0</v>
      </c>
      <c r="K18" s="6">
        <v>0</v>
      </c>
      <c r="L18" s="5">
        <f t="shared" si="0"/>
        <v>0</v>
      </c>
      <c r="M18" s="5">
        <v>0</v>
      </c>
      <c r="N18" s="5">
        <f t="shared" si="1"/>
        <v>0</v>
      </c>
    </row>
    <row r="19" spans="3:14" x14ac:dyDescent="0.25">
      <c r="C19" s="5">
        <v>178000</v>
      </c>
      <c r="D19" s="5">
        <f t="shared" si="2"/>
        <v>142400</v>
      </c>
      <c r="E19" s="5">
        <v>356000</v>
      </c>
      <c r="F19" s="1"/>
      <c r="G19" s="6"/>
      <c r="H19" s="6"/>
      <c r="I19" s="56">
        <v>0</v>
      </c>
      <c r="J19" s="6">
        <v>0</v>
      </c>
      <c r="K19" s="6">
        <v>0</v>
      </c>
      <c r="L19" s="5">
        <f t="shared" si="0"/>
        <v>0</v>
      </c>
      <c r="M19" s="5">
        <v>0</v>
      </c>
      <c r="N19" s="5">
        <f t="shared" si="1"/>
        <v>0</v>
      </c>
    </row>
    <row r="20" spans="3:14" x14ac:dyDescent="0.25">
      <c r="C20" s="5">
        <v>178000</v>
      </c>
      <c r="D20" s="5">
        <f t="shared" si="2"/>
        <v>142400</v>
      </c>
      <c r="E20" s="5">
        <v>356000</v>
      </c>
      <c r="F20" s="1"/>
      <c r="G20" s="6"/>
      <c r="H20" s="6"/>
      <c r="I20" s="56">
        <v>0</v>
      </c>
      <c r="J20" s="6">
        <v>0</v>
      </c>
      <c r="K20" s="6">
        <v>0</v>
      </c>
      <c r="L20" s="5">
        <f t="shared" si="0"/>
        <v>0</v>
      </c>
      <c r="M20" s="5">
        <v>0</v>
      </c>
      <c r="N20" s="5">
        <f t="shared" si="1"/>
        <v>0</v>
      </c>
    </row>
    <row r="21" spans="3:14" x14ac:dyDescent="0.25">
      <c r="C21" s="5">
        <v>178000</v>
      </c>
      <c r="D21" s="5">
        <f t="shared" si="2"/>
        <v>142400</v>
      </c>
      <c r="E21" s="5">
        <v>356000</v>
      </c>
      <c r="F21" s="1"/>
      <c r="G21" s="6"/>
      <c r="H21" s="6"/>
      <c r="I21" s="56">
        <v>0</v>
      </c>
      <c r="J21" s="6">
        <v>0</v>
      </c>
      <c r="K21" s="6">
        <v>0</v>
      </c>
      <c r="L21" s="5">
        <f t="shared" si="0"/>
        <v>0</v>
      </c>
      <c r="M21" s="5">
        <v>0</v>
      </c>
      <c r="N21" s="5">
        <f t="shared" si="1"/>
        <v>0</v>
      </c>
    </row>
    <row r="22" spans="3:14" x14ac:dyDescent="0.25">
      <c r="C22" s="5">
        <v>178000</v>
      </c>
      <c r="D22" s="5">
        <f t="shared" si="2"/>
        <v>142400</v>
      </c>
      <c r="E22" s="5">
        <v>356000</v>
      </c>
      <c r="F22" s="1"/>
      <c r="G22" s="6"/>
      <c r="H22" s="6"/>
      <c r="I22" s="56">
        <v>0</v>
      </c>
      <c r="J22" s="6">
        <v>0</v>
      </c>
      <c r="K22" s="6">
        <v>0</v>
      </c>
      <c r="L22" s="5">
        <f t="shared" si="0"/>
        <v>0</v>
      </c>
      <c r="M22" s="5">
        <v>0</v>
      </c>
      <c r="N22" s="5">
        <f t="shared" si="1"/>
        <v>0</v>
      </c>
    </row>
    <row r="23" spans="3:14" x14ac:dyDescent="0.25">
      <c r="C23" s="5">
        <v>178000</v>
      </c>
      <c r="D23" s="5">
        <f t="shared" si="2"/>
        <v>142400</v>
      </c>
      <c r="E23" s="5">
        <v>356000</v>
      </c>
      <c r="F23" s="1"/>
      <c r="G23" s="6"/>
      <c r="H23" s="6"/>
      <c r="I23" s="56">
        <v>0</v>
      </c>
      <c r="J23" s="6">
        <v>0</v>
      </c>
      <c r="K23" s="6">
        <v>0</v>
      </c>
      <c r="L23" s="5">
        <f t="shared" si="0"/>
        <v>0</v>
      </c>
      <c r="M23" s="5">
        <v>0</v>
      </c>
      <c r="N23" s="5">
        <f t="shared" si="1"/>
        <v>0</v>
      </c>
    </row>
    <row r="24" spans="3:14" x14ac:dyDescent="0.25">
      <c r="C24" s="5">
        <v>178000</v>
      </c>
      <c r="D24" s="5">
        <f t="shared" si="2"/>
        <v>142400</v>
      </c>
      <c r="E24" s="5">
        <v>356000</v>
      </c>
      <c r="F24" s="1"/>
      <c r="G24" s="6"/>
      <c r="H24" s="6"/>
      <c r="I24" s="56">
        <v>0</v>
      </c>
      <c r="J24" s="6">
        <v>0</v>
      </c>
      <c r="K24" s="6">
        <v>0</v>
      </c>
      <c r="L24" s="5">
        <f t="shared" si="0"/>
        <v>0</v>
      </c>
      <c r="M24" s="5">
        <v>0</v>
      </c>
      <c r="N24" s="5">
        <f t="shared" si="1"/>
        <v>0</v>
      </c>
    </row>
    <row r="25" spans="3:14" x14ac:dyDescent="0.25">
      <c r="C25" s="5">
        <v>178000</v>
      </c>
      <c r="D25" s="5">
        <f t="shared" si="2"/>
        <v>142400</v>
      </c>
      <c r="E25" s="5">
        <v>356000</v>
      </c>
      <c r="F25" s="1"/>
      <c r="G25" s="6"/>
      <c r="H25" s="6"/>
      <c r="I25" s="56">
        <v>0</v>
      </c>
      <c r="J25" s="6">
        <v>0</v>
      </c>
      <c r="K25" s="6">
        <v>0</v>
      </c>
      <c r="L25" s="5">
        <f t="shared" si="0"/>
        <v>0</v>
      </c>
      <c r="M25" s="5">
        <v>0</v>
      </c>
      <c r="N25" s="5">
        <f t="shared" si="1"/>
        <v>0</v>
      </c>
    </row>
    <row r="26" spans="3:14" x14ac:dyDescent="0.25">
      <c r="C26" s="5">
        <v>178000</v>
      </c>
      <c r="D26" s="5">
        <f t="shared" si="2"/>
        <v>142400</v>
      </c>
      <c r="E26" s="5">
        <v>356000</v>
      </c>
      <c r="F26" s="1"/>
      <c r="G26" s="6"/>
      <c r="H26" s="6"/>
      <c r="I26" s="56">
        <v>0</v>
      </c>
      <c r="J26" s="6">
        <v>0</v>
      </c>
      <c r="K26" s="6">
        <v>0</v>
      </c>
      <c r="L26" s="5">
        <f t="shared" si="0"/>
        <v>0</v>
      </c>
      <c r="M26" s="5">
        <v>0</v>
      </c>
      <c r="N26" s="5">
        <f t="shared" si="1"/>
        <v>0</v>
      </c>
    </row>
    <row r="27" spans="3:14" x14ac:dyDescent="0.25">
      <c r="C27" s="5">
        <v>178000</v>
      </c>
      <c r="D27" s="5">
        <f t="shared" si="2"/>
        <v>142400</v>
      </c>
      <c r="E27" s="5">
        <v>356000</v>
      </c>
      <c r="F27" s="1"/>
      <c r="G27" s="6"/>
      <c r="H27" s="6"/>
      <c r="I27" s="56">
        <v>0</v>
      </c>
      <c r="J27" s="6">
        <v>0</v>
      </c>
      <c r="K27" s="6">
        <v>0</v>
      </c>
      <c r="L27" s="5">
        <f t="shared" si="0"/>
        <v>0</v>
      </c>
      <c r="M27" s="5">
        <v>0</v>
      </c>
      <c r="N27" s="5">
        <f t="shared" si="1"/>
        <v>0</v>
      </c>
    </row>
    <row r="28" spans="3:14" x14ac:dyDescent="0.25">
      <c r="M28" s="4"/>
      <c r="N28" s="67">
        <f>SUM(N13:N27)</f>
        <v>0</v>
      </c>
    </row>
  </sheetData>
  <mergeCells count="2">
    <mergeCell ref="I11:L11"/>
    <mergeCell ref="M11:N1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5"/>
  <sheetViews>
    <sheetView zoomScale="130" zoomScaleNormal="130" workbookViewId="0">
      <selection activeCell="F16" sqref="F16"/>
    </sheetView>
  </sheetViews>
  <sheetFormatPr baseColWidth="10" defaultRowHeight="15" x14ac:dyDescent="0.25"/>
  <cols>
    <col min="6" max="6" width="11.42578125" style="1"/>
    <col min="7" max="7" width="16.85546875" bestFit="1" customWidth="1"/>
    <col min="8" max="8" width="7" bestFit="1" customWidth="1"/>
    <col min="9" max="9" width="7.5703125" bestFit="1" customWidth="1"/>
    <col min="10" max="10" width="7.85546875" bestFit="1" customWidth="1"/>
    <col min="11" max="11" width="6.140625" bestFit="1" customWidth="1"/>
    <col min="12" max="12" width="12.42578125" bestFit="1" customWidth="1"/>
    <col min="13" max="13" width="20.140625" bestFit="1" customWidth="1"/>
    <col min="14" max="18" width="11.42578125" style="1"/>
  </cols>
  <sheetData>
    <row r="1" spans="1:13" s="1" customFormat="1" x14ac:dyDescent="0.25"/>
    <row r="2" spans="1:13" s="1" customFormat="1" x14ac:dyDescent="0.25"/>
    <row r="3" spans="1:13" s="1" customFormat="1" x14ac:dyDescent="0.25"/>
    <row r="4" spans="1:13" s="1" customFormat="1" x14ac:dyDescent="0.25">
      <c r="G4" s="68" t="s">
        <v>23</v>
      </c>
      <c r="I4" s="119" t="s">
        <v>27</v>
      </c>
      <c r="J4" s="119"/>
      <c r="K4" s="119"/>
      <c r="L4" s="119"/>
      <c r="M4" s="119"/>
    </row>
    <row r="5" spans="1:13" s="1" customFormat="1" ht="18.75" x14ac:dyDescent="0.25">
      <c r="I5" s="120">
        <f ca="1">TODAY()</f>
        <v>44513</v>
      </c>
      <c r="J5" s="120"/>
      <c r="K5" s="120"/>
      <c r="L5" s="113">
        <f>L22</f>
        <v>0</v>
      </c>
      <c r="M5" s="114"/>
    </row>
    <row r="6" spans="1:13" x14ac:dyDescent="0.25">
      <c r="A6" s="1"/>
      <c r="B6" s="1"/>
      <c r="C6" s="6" t="s">
        <v>3</v>
      </c>
      <c r="D6" s="6" t="s">
        <v>4</v>
      </c>
      <c r="E6" s="6" t="s">
        <v>2</v>
      </c>
      <c r="G6" s="9" t="s">
        <v>5</v>
      </c>
      <c r="H6" s="9" t="s">
        <v>1</v>
      </c>
      <c r="I6" s="19" t="s">
        <v>0</v>
      </c>
      <c r="J6" s="9" t="s">
        <v>7</v>
      </c>
      <c r="K6" s="9" t="s">
        <v>8</v>
      </c>
      <c r="L6" s="9" t="s">
        <v>6</v>
      </c>
      <c r="M6" s="9" t="s">
        <v>9</v>
      </c>
    </row>
    <row r="7" spans="1:13" x14ac:dyDescent="0.25">
      <c r="A7" s="1"/>
      <c r="B7" s="1"/>
      <c r="C7" s="5">
        <v>165000</v>
      </c>
      <c r="D7" s="5">
        <f>C7*0.8</f>
        <v>132000</v>
      </c>
      <c r="E7" s="5">
        <v>200000</v>
      </c>
      <c r="G7" s="6" t="s">
        <v>21</v>
      </c>
      <c r="H7" s="43" t="s">
        <v>21</v>
      </c>
      <c r="I7" s="19">
        <v>0</v>
      </c>
      <c r="J7" s="6">
        <v>0</v>
      </c>
      <c r="K7" s="6">
        <v>0</v>
      </c>
      <c r="L7" s="5">
        <f t="shared" ref="L7:L8" si="0">(K7*I7*D7)+(J7*I7*C7)</f>
        <v>0</v>
      </c>
      <c r="M7" s="6"/>
    </row>
    <row r="8" spans="1:13" x14ac:dyDescent="0.25">
      <c r="A8" s="1"/>
      <c r="B8" s="1"/>
      <c r="C8" s="5">
        <v>165000</v>
      </c>
      <c r="D8" s="5">
        <f>C8*0.8</f>
        <v>132000</v>
      </c>
      <c r="E8" s="5">
        <v>200000</v>
      </c>
      <c r="G8" s="8" t="s">
        <v>21</v>
      </c>
      <c r="H8" s="8" t="s">
        <v>21</v>
      </c>
      <c r="I8" s="19">
        <v>0</v>
      </c>
      <c r="J8" s="8">
        <v>0</v>
      </c>
      <c r="K8" s="8">
        <v>0</v>
      </c>
      <c r="L8" s="18">
        <f t="shared" si="0"/>
        <v>0</v>
      </c>
      <c r="M8" s="8"/>
    </row>
    <row r="9" spans="1:13" x14ac:dyDescent="0.25">
      <c r="A9" s="1"/>
      <c r="B9" s="1"/>
      <c r="C9" s="5">
        <v>165000</v>
      </c>
      <c r="D9" s="5">
        <f t="shared" ref="D9:D21" si="1">C9*0.8</f>
        <v>132000</v>
      </c>
      <c r="E9" s="5">
        <v>200000</v>
      </c>
      <c r="G9" s="6" t="s">
        <v>21</v>
      </c>
      <c r="H9" s="6" t="s">
        <v>21</v>
      </c>
      <c r="I9" s="19">
        <v>0</v>
      </c>
      <c r="J9" s="6">
        <v>0</v>
      </c>
      <c r="K9" s="6">
        <v>0</v>
      </c>
      <c r="L9" s="5">
        <f t="shared" ref="L9:L21" si="2">(K9*I9*D9)+(J9*I9*C9)</f>
        <v>0</v>
      </c>
      <c r="M9" s="6"/>
    </row>
    <row r="10" spans="1:13" x14ac:dyDescent="0.25">
      <c r="A10" s="1"/>
      <c r="B10" s="1"/>
      <c r="C10" s="5">
        <v>165000</v>
      </c>
      <c r="D10" s="5">
        <f t="shared" si="1"/>
        <v>132000</v>
      </c>
      <c r="E10" s="5">
        <v>200000</v>
      </c>
      <c r="G10" s="8" t="s">
        <v>21</v>
      </c>
      <c r="H10" s="8" t="s">
        <v>21</v>
      </c>
      <c r="I10" s="19">
        <v>0</v>
      </c>
      <c r="J10" s="8">
        <v>0</v>
      </c>
      <c r="K10" s="8">
        <v>0</v>
      </c>
      <c r="L10" s="18">
        <f t="shared" si="2"/>
        <v>0</v>
      </c>
      <c r="M10" s="8"/>
    </row>
    <row r="11" spans="1:13" x14ac:dyDescent="0.25">
      <c r="A11" s="1"/>
      <c r="B11" s="1"/>
      <c r="C11" s="5">
        <v>165000</v>
      </c>
      <c r="D11" s="5">
        <f t="shared" si="1"/>
        <v>132000</v>
      </c>
      <c r="E11" s="5">
        <v>200000</v>
      </c>
      <c r="G11" s="6" t="s">
        <v>21</v>
      </c>
      <c r="H11" s="6" t="s">
        <v>21</v>
      </c>
      <c r="I11" s="19">
        <v>0</v>
      </c>
      <c r="J11" s="6">
        <v>0</v>
      </c>
      <c r="K11" s="6">
        <v>0</v>
      </c>
      <c r="L11" s="5">
        <f t="shared" si="2"/>
        <v>0</v>
      </c>
      <c r="M11" s="6"/>
    </row>
    <row r="12" spans="1:13" x14ac:dyDescent="0.25">
      <c r="A12" s="1"/>
      <c r="B12" s="1"/>
      <c r="C12" s="5">
        <v>165000</v>
      </c>
      <c r="D12" s="5">
        <f t="shared" si="1"/>
        <v>132000</v>
      </c>
      <c r="E12" s="5">
        <v>200000</v>
      </c>
      <c r="G12" s="8" t="s">
        <v>21</v>
      </c>
      <c r="H12" s="8" t="s">
        <v>21</v>
      </c>
      <c r="I12" s="19">
        <v>0</v>
      </c>
      <c r="J12" s="8">
        <v>0</v>
      </c>
      <c r="K12" s="8">
        <v>0</v>
      </c>
      <c r="L12" s="18">
        <f t="shared" si="2"/>
        <v>0</v>
      </c>
      <c r="M12" s="8"/>
    </row>
    <row r="13" spans="1:13" s="1" customFormat="1" x14ac:dyDescent="0.25">
      <c r="C13" s="5">
        <v>165000</v>
      </c>
      <c r="D13" s="5">
        <f t="shared" si="1"/>
        <v>132000</v>
      </c>
      <c r="E13" s="5">
        <v>200000</v>
      </c>
      <c r="G13" s="6" t="s">
        <v>21</v>
      </c>
      <c r="H13" s="6" t="s">
        <v>21</v>
      </c>
      <c r="I13" s="19">
        <v>0</v>
      </c>
      <c r="J13" s="6">
        <v>0</v>
      </c>
      <c r="K13" s="6">
        <v>0</v>
      </c>
      <c r="L13" s="5">
        <f t="shared" si="2"/>
        <v>0</v>
      </c>
      <c r="M13" s="6"/>
    </row>
    <row r="14" spans="1:13" s="1" customFormat="1" x14ac:dyDescent="0.25">
      <c r="C14" s="5">
        <v>165000</v>
      </c>
      <c r="D14" s="5">
        <f t="shared" si="1"/>
        <v>132000</v>
      </c>
      <c r="E14" s="5">
        <v>200000</v>
      </c>
      <c r="G14" s="8" t="s">
        <v>21</v>
      </c>
      <c r="H14" s="8" t="s">
        <v>21</v>
      </c>
      <c r="I14" s="19">
        <v>0</v>
      </c>
      <c r="J14" s="8">
        <v>0</v>
      </c>
      <c r="K14" s="8">
        <v>0</v>
      </c>
      <c r="L14" s="18">
        <f t="shared" si="2"/>
        <v>0</v>
      </c>
      <c r="M14" s="8"/>
    </row>
    <row r="15" spans="1:13" s="1" customFormat="1" x14ac:dyDescent="0.25">
      <c r="C15" s="5">
        <v>165000</v>
      </c>
      <c r="D15" s="5">
        <f t="shared" si="1"/>
        <v>132000</v>
      </c>
      <c r="E15" s="5">
        <v>200000</v>
      </c>
      <c r="G15" s="6" t="s">
        <v>21</v>
      </c>
      <c r="H15" s="6" t="s">
        <v>21</v>
      </c>
      <c r="I15" s="19">
        <v>0</v>
      </c>
      <c r="J15" s="6">
        <v>0</v>
      </c>
      <c r="K15" s="6">
        <v>0</v>
      </c>
      <c r="L15" s="5">
        <f t="shared" si="2"/>
        <v>0</v>
      </c>
      <c r="M15" s="6"/>
    </row>
    <row r="16" spans="1:13" s="1" customFormat="1" x14ac:dyDescent="0.25">
      <c r="C16" s="5">
        <v>165000</v>
      </c>
      <c r="D16" s="5">
        <f t="shared" si="1"/>
        <v>132000</v>
      </c>
      <c r="E16" s="5">
        <v>200000</v>
      </c>
      <c r="G16" s="8" t="s">
        <v>21</v>
      </c>
      <c r="H16" s="8" t="s">
        <v>21</v>
      </c>
      <c r="I16" s="19">
        <v>0</v>
      </c>
      <c r="J16" s="8">
        <v>0</v>
      </c>
      <c r="K16" s="8">
        <v>0</v>
      </c>
      <c r="L16" s="18">
        <f t="shared" si="2"/>
        <v>0</v>
      </c>
      <c r="M16" s="8"/>
    </row>
    <row r="17" spans="1:13" s="1" customFormat="1" x14ac:dyDescent="0.25">
      <c r="C17" s="5">
        <v>165000</v>
      </c>
      <c r="D17" s="5">
        <f t="shared" si="1"/>
        <v>132000</v>
      </c>
      <c r="E17" s="5">
        <v>200000</v>
      </c>
      <c r="G17" s="6" t="s">
        <v>21</v>
      </c>
      <c r="H17" s="6" t="s">
        <v>21</v>
      </c>
      <c r="I17" s="19">
        <v>0</v>
      </c>
      <c r="J17" s="6">
        <v>0</v>
      </c>
      <c r="K17" s="6">
        <v>0</v>
      </c>
      <c r="L17" s="5">
        <f t="shared" si="2"/>
        <v>0</v>
      </c>
      <c r="M17" s="6"/>
    </row>
    <row r="18" spans="1:13" s="1" customFormat="1" x14ac:dyDescent="0.25">
      <c r="C18" s="5">
        <v>165000</v>
      </c>
      <c r="D18" s="5">
        <f t="shared" si="1"/>
        <v>132000</v>
      </c>
      <c r="E18" s="5">
        <v>200000</v>
      </c>
      <c r="G18" s="8" t="s">
        <v>21</v>
      </c>
      <c r="H18" s="8" t="s">
        <v>21</v>
      </c>
      <c r="I18" s="19">
        <v>0</v>
      </c>
      <c r="J18" s="8">
        <v>0</v>
      </c>
      <c r="K18" s="8">
        <v>0</v>
      </c>
      <c r="L18" s="18">
        <f t="shared" si="2"/>
        <v>0</v>
      </c>
      <c r="M18" s="8"/>
    </row>
    <row r="19" spans="1:13" s="1" customFormat="1" x14ac:dyDescent="0.25">
      <c r="C19" s="5">
        <v>165000</v>
      </c>
      <c r="D19" s="5">
        <f t="shared" si="1"/>
        <v>132000</v>
      </c>
      <c r="E19" s="5">
        <v>200000</v>
      </c>
      <c r="G19" s="6" t="s">
        <v>21</v>
      </c>
      <c r="H19" s="6" t="s">
        <v>21</v>
      </c>
      <c r="I19" s="19">
        <v>0</v>
      </c>
      <c r="J19" s="6">
        <v>0</v>
      </c>
      <c r="K19" s="6">
        <v>0</v>
      </c>
      <c r="L19" s="5">
        <f t="shared" si="2"/>
        <v>0</v>
      </c>
      <c r="M19" s="6"/>
    </row>
    <row r="20" spans="1:13" s="1" customFormat="1" x14ac:dyDescent="0.25">
      <c r="C20" s="5">
        <v>165000</v>
      </c>
      <c r="D20" s="5">
        <f t="shared" si="1"/>
        <v>132000</v>
      </c>
      <c r="E20" s="5">
        <v>200000</v>
      </c>
      <c r="G20" s="8" t="s">
        <v>21</v>
      </c>
      <c r="H20" s="8" t="s">
        <v>21</v>
      </c>
      <c r="I20" s="19">
        <v>0</v>
      </c>
      <c r="J20" s="8">
        <v>0</v>
      </c>
      <c r="K20" s="8">
        <v>0</v>
      </c>
      <c r="L20" s="18">
        <f t="shared" si="2"/>
        <v>0</v>
      </c>
      <c r="M20" s="8"/>
    </row>
    <row r="21" spans="1:13" s="1" customFormat="1" x14ac:dyDescent="0.25">
      <c r="C21" s="5">
        <v>165000</v>
      </c>
      <c r="D21" s="5">
        <f t="shared" si="1"/>
        <v>132000</v>
      </c>
      <c r="E21" s="5">
        <v>200000</v>
      </c>
      <c r="G21" s="6" t="s">
        <v>21</v>
      </c>
      <c r="H21" s="6" t="s">
        <v>21</v>
      </c>
      <c r="I21" s="19">
        <v>0</v>
      </c>
      <c r="J21" s="6">
        <v>0</v>
      </c>
      <c r="K21" s="6">
        <v>0</v>
      </c>
      <c r="L21" s="5">
        <f t="shared" si="2"/>
        <v>0</v>
      </c>
      <c r="M21" s="6"/>
    </row>
    <row r="22" spans="1:13" s="1" customFormat="1" x14ac:dyDescent="0.25">
      <c r="L22" s="67">
        <f>SUM(L7:L21)</f>
        <v>0</v>
      </c>
    </row>
    <row r="23" spans="1:13" s="1" customFormat="1" x14ac:dyDescent="0.25"/>
    <row r="24" spans="1:13" x14ac:dyDescent="0.25">
      <c r="A24" s="1"/>
      <c r="B24" s="1"/>
      <c r="C24" s="1"/>
      <c r="D24" s="1"/>
      <c r="E24" s="1"/>
    </row>
    <row r="25" spans="1:13" x14ac:dyDescent="0.25">
      <c r="A25" s="1"/>
      <c r="B25" s="1"/>
      <c r="C25" s="1"/>
      <c r="D25" s="1"/>
      <c r="E25" s="1"/>
    </row>
  </sheetData>
  <mergeCells count="3">
    <mergeCell ref="I4:M4"/>
    <mergeCell ref="I5:K5"/>
    <mergeCell ref="L5:M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zoomScale="175" zoomScaleNormal="175" workbookViewId="0">
      <selection activeCell="G8" sqref="G8:I8"/>
    </sheetView>
  </sheetViews>
  <sheetFormatPr baseColWidth="10" defaultRowHeight="15" x14ac:dyDescent="0.25"/>
  <cols>
    <col min="1" max="4" width="11.42578125" style="1"/>
    <col min="5" max="5" width="17.7109375" bestFit="1" customWidth="1"/>
    <col min="6" max="6" width="8.5703125" bestFit="1" customWidth="1"/>
    <col min="7" max="7" width="7.5703125" bestFit="1" customWidth="1"/>
    <col min="8" max="8" width="4.5703125" bestFit="1" customWidth="1"/>
    <col min="9" max="9" width="11.140625" style="2" bestFit="1" customWidth="1"/>
    <col min="10" max="10" width="14.5703125" bestFit="1" customWidth="1"/>
    <col min="11" max="11" width="11.140625" bestFit="1" customWidth="1"/>
    <col min="12" max="13" width="11.42578125" style="1"/>
  </cols>
  <sheetData>
    <row r="1" spans="4:12" x14ac:dyDescent="0.25">
      <c r="D1" s="6"/>
      <c r="E1" s="6"/>
      <c r="F1" s="6"/>
      <c r="G1" s="6"/>
      <c r="H1" s="6"/>
      <c r="I1" s="5"/>
      <c r="J1" s="6"/>
      <c r="K1" s="6"/>
      <c r="L1" s="6"/>
    </row>
    <row r="2" spans="4:12" x14ac:dyDescent="0.25">
      <c r="D2" s="6"/>
      <c r="E2" s="6"/>
      <c r="F2" s="6"/>
      <c r="G2" s="6"/>
      <c r="H2" s="6"/>
      <c r="I2" s="5"/>
      <c r="J2" s="6"/>
      <c r="K2" s="6"/>
      <c r="L2" s="6"/>
    </row>
    <row r="3" spans="4:12" x14ac:dyDescent="0.25">
      <c r="D3" s="6"/>
      <c r="E3" s="6"/>
      <c r="F3" s="6"/>
      <c r="G3" s="6"/>
      <c r="H3" s="6"/>
      <c r="I3" s="5"/>
      <c r="J3" s="6"/>
      <c r="K3" s="6"/>
      <c r="L3" s="6"/>
    </row>
    <row r="4" spans="4:12" x14ac:dyDescent="0.25">
      <c r="D4" s="6"/>
      <c r="E4" s="1"/>
      <c r="F4" s="1"/>
      <c r="G4" s="1"/>
      <c r="H4" s="1"/>
      <c r="I4" s="17"/>
      <c r="J4" s="1"/>
      <c r="K4" s="1"/>
      <c r="L4" s="6"/>
    </row>
    <row r="5" spans="4:12" x14ac:dyDescent="0.25">
      <c r="D5" s="6"/>
      <c r="E5" s="1"/>
      <c r="F5" s="1"/>
      <c r="G5" s="1"/>
      <c r="H5" s="1"/>
      <c r="I5" s="17"/>
      <c r="J5" s="1"/>
      <c r="K5" s="1"/>
      <c r="L5" s="6"/>
    </row>
    <row r="6" spans="4:12" x14ac:dyDescent="0.25">
      <c r="D6" s="6"/>
      <c r="E6" s="1"/>
      <c r="F6" s="1"/>
      <c r="G6" s="1"/>
      <c r="H6" s="1"/>
      <c r="I6" s="17"/>
      <c r="J6" s="1"/>
      <c r="K6" s="1"/>
      <c r="L6" s="6"/>
    </row>
    <row r="7" spans="4:12" x14ac:dyDescent="0.25">
      <c r="D7" s="6"/>
      <c r="E7" s="121" t="s">
        <v>23</v>
      </c>
      <c r="F7" s="1"/>
      <c r="G7" s="1"/>
      <c r="H7" s="1"/>
      <c r="I7" s="17"/>
      <c r="J7" s="1"/>
      <c r="K7" s="1"/>
      <c r="L7" s="6"/>
    </row>
    <row r="8" spans="4:12" s="1" customFormat="1" ht="18.75" x14ac:dyDescent="0.25">
      <c r="D8" s="6"/>
      <c r="E8" s="121"/>
      <c r="G8" s="122">
        <f ca="1">TODAY()</f>
        <v>44513</v>
      </c>
      <c r="H8" s="122"/>
      <c r="I8" s="122"/>
      <c r="J8" s="113">
        <f>J25</f>
        <v>0</v>
      </c>
      <c r="K8" s="114"/>
      <c r="L8" s="6"/>
    </row>
    <row r="9" spans="4:12" s="1" customFormat="1" x14ac:dyDescent="0.25">
      <c r="D9" s="6"/>
      <c r="E9" s="13" t="s">
        <v>5</v>
      </c>
      <c r="F9" s="13" t="s">
        <v>1</v>
      </c>
      <c r="G9" s="14" t="s">
        <v>0</v>
      </c>
      <c r="H9" s="13" t="s">
        <v>10</v>
      </c>
      <c r="I9" s="20" t="s">
        <v>12</v>
      </c>
      <c r="J9" s="13" t="s">
        <v>14</v>
      </c>
      <c r="K9" s="13" t="s">
        <v>13</v>
      </c>
      <c r="L9" s="6"/>
    </row>
    <row r="10" spans="4:12" s="1" customFormat="1" x14ac:dyDescent="0.25">
      <c r="E10" s="6" t="s">
        <v>21</v>
      </c>
      <c r="F10" s="6" t="s">
        <v>21</v>
      </c>
      <c r="G10" s="14">
        <v>0</v>
      </c>
      <c r="H10" s="6">
        <v>0</v>
      </c>
      <c r="I10" s="5">
        <v>0</v>
      </c>
      <c r="J10" s="4">
        <f>I10*-0.035</f>
        <v>0</v>
      </c>
      <c r="K10" s="5">
        <f>I10+J10</f>
        <v>0</v>
      </c>
    </row>
    <row r="11" spans="4:12" s="1" customFormat="1" x14ac:dyDescent="0.25">
      <c r="E11" s="6" t="s">
        <v>21</v>
      </c>
      <c r="F11" s="6" t="s">
        <v>21</v>
      </c>
      <c r="G11" s="14">
        <v>0</v>
      </c>
      <c r="H11" s="6">
        <v>0</v>
      </c>
      <c r="I11" s="5">
        <v>0</v>
      </c>
      <c r="J11" s="4">
        <f>I11*-0.035</f>
        <v>0</v>
      </c>
      <c r="K11" s="5">
        <f>I11+J11</f>
        <v>0</v>
      </c>
    </row>
    <row r="12" spans="4:12" s="1" customFormat="1" x14ac:dyDescent="0.25">
      <c r="E12" s="6" t="s">
        <v>21</v>
      </c>
      <c r="F12" s="6" t="s">
        <v>21</v>
      </c>
      <c r="G12" s="14">
        <v>0</v>
      </c>
      <c r="H12" s="6">
        <v>0</v>
      </c>
      <c r="I12" s="5">
        <v>0</v>
      </c>
      <c r="J12" s="4">
        <f>I12*-0.035</f>
        <v>0</v>
      </c>
      <c r="K12" s="5">
        <f>I12+J12</f>
        <v>0</v>
      </c>
    </row>
    <row r="13" spans="4:12" s="1" customFormat="1" x14ac:dyDescent="0.25">
      <c r="E13" s="6" t="s">
        <v>21</v>
      </c>
      <c r="F13" s="6" t="s">
        <v>21</v>
      </c>
      <c r="G13" s="14">
        <v>0</v>
      </c>
      <c r="H13" s="6">
        <v>0</v>
      </c>
      <c r="I13" s="5">
        <v>0</v>
      </c>
      <c r="J13" s="4">
        <f>I13*-0.035</f>
        <v>0</v>
      </c>
      <c r="K13" s="5">
        <f>I13+J13</f>
        <v>0</v>
      </c>
    </row>
    <row r="14" spans="4:12" s="1" customFormat="1" x14ac:dyDescent="0.25">
      <c r="I14" s="17"/>
    </row>
    <row r="15" spans="4:12" s="1" customFormat="1" x14ac:dyDescent="0.25">
      <c r="I15" s="17"/>
    </row>
    <row r="16" spans="4:12" s="1" customFormat="1" x14ac:dyDescent="0.25">
      <c r="I16" s="17"/>
    </row>
    <row r="17" spans="9:9" s="1" customFormat="1" x14ac:dyDescent="0.25">
      <c r="I17" s="17"/>
    </row>
    <row r="18" spans="9:9" s="1" customFormat="1" x14ac:dyDescent="0.25">
      <c r="I18" s="17"/>
    </row>
    <row r="19" spans="9:9" s="1" customFormat="1" x14ac:dyDescent="0.25">
      <c r="I19" s="17"/>
    </row>
    <row r="20" spans="9:9" s="1" customFormat="1" x14ac:dyDescent="0.25">
      <c r="I20" s="17"/>
    </row>
    <row r="21" spans="9:9" s="1" customFormat="1" x14ac:dyDescent="0.25">
      <c r="I21" s="17"/>
    </row>
  </sheetData>
  <mergeCells count="3">
    <mergeCell ref="E7:E8"/>
    <mergeCell ref="G8:I8"/>
    <mergeCell ref="J8:K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7"/>
  <sheetViews>
    <sheetView zoomScale="190" zoomScaleNormal="190" workbookViewId="0">
      <selection activeCell="C9" sqref="C9"/>
    </sheetView>
  </sheetViews>
  <sheetFormatPr baseColWidth="10" defaultRowHeight="15" x14ac:dyDescent="0.25"/>
  <cols>
    <col min="1" max="3" width="11.42578125" style="1"/>
    <col min="4" max="4" width="14.42578125" bestFit="1" customWidth="1"/>
    <col min="5" max="5" width="8.42578125" bestFit="1" customWidth="1"/>
    <col min="6" max="6" width="4.140625" bestFit="1" customWidth="1"/>
    <col min="7" max="7" width="10.7109375" style="4" bestFit="1" customWidth="1"/>
    <col min="8" max="8" width="11.42578125" style="1"/>
    <col min="9" max="9" width="4.85546875" style="1" bestFit="1" customWidth="1"/>
    <col min="10" max="10" width="8.5703125" style="1" bestFit="1" customWidth="1"/>
    <col min="11" max="11" width="10.140625" style="1" bestFit="1" customWidth="1"/>
    <col min="12" max="12" width="11.42578125" style="1"/>
  </cols>
  <sheetData>
    <row r="1" spans="3:11" s="1" customFormat="1" x14ac:dyDescent="0.25">
      <c r="G1" s="5"/>
    </row>
    <row r="2" spans="3:11" s="1" customFormat="1" x14ac:dyDescent="0.25">
      <c r="C2" s="6"/>
      <c r="D2" s="6"/>
      <c r="E2" s="6"/>
      <c r="F2" s="6"/>
      <c r="G2" s="5"/>
      <c r="H2" s="6"/>
      <c r="I2" s="58" t="s">
        <v>36</v>
      </c>
      <c r="J2" s="57" t="s">
        <v>32</v>
      </c>
      <c r="K2" s="57" t="s">
        <v>33</v>
      </c>
    </row>
    <row r="3" spans="3:11" x14ac:dyDescent="0.25">
      <c r="C3" s="24"/>
      <c r="D3" s="26" t="s">
        <v>5</v>
      </c>
      <c r="E3" s="26" t="s">
        <v>1</v>
      </c>
      <c r="F3" s="26" t="s">
        <v>16</v>
      </c>
      <c r="G3" s="27" t="s">
        <v>6</v>
      </c>
      <c r="H3" s="24"/>
      <c r="I3" s="6" t="s">
        <v>28</v>
      </c>
      <c r="J3" s="59" t="s">
        <v>29</v>
      </c>
      <c r="K3" s="59" t="s">
        <v>34</v>
      </c>
    </row>
    <row r="4" spans="3:11" x14ac:dyDescent="0.25">
      <c r="C4" s="6"/>
      <c r="D4" s="25" t="s">
        <v>21</v>
      </c>
      <c r="E4" s="25" t="s">
        <v>21</v>
      </c>
      <c r="F4" s="25" t="s">
        <v>21</v>
      </c>
      <c r="G4" s="4">
        <v>40000</v>
      </c>
      <c r="H4" s="6"/>
      <c r="I4" s="6" t="s">
        <v>30</v>
      </c>
      <c r="J4" s="59" t="s">
        <v>31</v>
      </c>
      <c r="K4" s="59" t="s">
        <v>35</v>
      </c>
    </row>
    <row r="5" spans="3:11" x14ac:dyDescent="0.25">
      <c r="C5" s="6"/>
      <c r="D5" s="28" t="s">
        <v>21</v>
      </c>
      <c r="E5" s="28" t="s">
        <v>21</v>
      </c>
      <c r="F5" s="28" t="s">
        <v>21</v>
      </c>
      <c r="G5" s="29">
        <v>40000</v>
      </c>
      <c r="H5" s="6"/>
      <c r="I5" s="6"/>
    </row>
    <row r="6" spans="3:11" x14ac:dyDescent="0.25">
      <c r="C6" s="6"/>
      <c r="D6" s="25" t="s">
        <v>21</v>
      </c>
      <c r="E6" s="25" t="s">
        <v>21</v>
      </c>
      <c r="F6" s="25" t="s">
        <v>21</v>
      </c>
      <c r="G6" s="4">
        <v>40000</v>
      </c>
      <c r="H6" s="6"/>
      <c r="I6" s="6"/>
    </row>
    <row r="7" spans="3:11" x14ac:dyDescent="0.25">
      <c r="C7" s="6"/>
      <c r="D7" s="28" t="s">
        <v>21</v>
      </c>
      <c r="E7" s="28" t="s">
        <v>21</v>
      </c>
      <c r="F7" s="28" t="s">
        <v>21</v>
      </c>
      <c r="G7" s="29">
        <v>40000</v>
      </c>
      <c r="H7" s="6"/>
      <c r="I7" s="6"/>
    </row>
    <row r="8" spans="3:11" x14ac:dyDescent="0.25">
      <c r="C8" s="6"/>
      <c r="D8" s="25" t="s">
        <v>21</v>
      </c>
      <c r="E8" s="25" t="s">
        <v>21</v>
      </c>
      <c r="F8" s="25" t="s">
        <v>21</v>
      </c>
      <c r="G8" s="4">
        <v>40000</v>
      </c>
      <c r="H8" s="6"/>
      <c r="I8" s="6"/>
    </row>
    <row r="9" spans="3:11" x14ac:dyDescent="0.25">
      <c r="C9" s="6"/>
      <c r="D9" s="28" t="s">
        <v>21</v>
      </c>
      <c r="E9" s="28" t="s">
        <v>21</v>
      </c>
      <c r="F9" s="28" t="s">
        <v>21</v>
      </c>
      <c r="G9" s="29">
        <v>40000</v>
      </c>
      <c r="H9" s="6"/>
      <c r="I9" s="6"/>
    </row>
    <row r="10" spans="3:11" x14ac:dyDescent="0.25">
      <c r="C10" s="6"/>
      <c r="D10" s="25" t="s">
        <v>21</v>
      </c>
      <c r="E10" s="25" t="s">
        <v>21</v>
      </c>
      <c r="F10" s="25" t="s">
        <v>21</v>
      </c>
      <c r="G10" s="4">
        <v>50000</v>
      </c>
      <c r="H10" s="6"/>
      <c r="I10" s="6"/>
    </row>
    <row r="11" spans="3:11" x14ac:dyDescent="0.25">
      <c r="C11" s="6"/>
      <c r="D11" s="28" t="s">
        <v>21</v>
      </c>
      <c r="E11" s="28" t="s">
        <v>21</v>
      </c>
      <c r="F11" s="28" t="s">
        <v>21</v>
      </c>
      <c r="G11" s="29">
        <v>40000</v>
      </c>
      <c r="H11" s="6"/>
      <c r="I11" s="6"/>
    </row>
    <row r="12" spans="3:11" x14ac:dyDescent="0.25">
      <c r="C12" s="6"/>
      <c r="D12" s="25" t="s">
        <v>21</v>
      </c>
      <c r="E12" s="25" t="s">
        <v>21</v>
      </c>
      <c r="F12" s="25" t="s">
        <v>21</v>
      </c>
      <c r="G12" s="4">
        <v>40000</v>
      </c>
      <c r="H12" s="6"/>
      <c r="I12" s="6"/>
    </row>
    <row r="13" spans="3:11" x14ac:dyDescent="0.25">
      <c r="C13" s="6"/>
      <c r="D13" s="28" t="s">
        <v>21</v>
      </c>
      <c r="E13" s="28" t="s">
        <v>21</v>
      </c>
      <c r="F13" s="28" t="s">
        <v>21</v>
      </c>
      <c r="G13" s="29">
        <v>40000</v>
      </c>
      <c r="H13" s="6"/>
      <c r="I13" s="6"/>
    </row>
    <row r="14" spans="3:11" s="1" customFormat="1" x14ac:dyDescent="0.25">
      <c r="C14" s="6"/>
      <c r="D14" s="6"/>
      <c r="E14" s="6"/>
      <c r="F14" s="6"/>
      <c r="G14" s="7">
        <f>SUM(G4:G13)</f>
        <v>410000</v>
      </c>
      <c r="H14" s="6"/>
      <c r="I14" s="6"/>
    </row>
    <row r="15" spans="3:11" s="1" customFormat="1" x14ac:dyDescent="0.25">
      <c r="C15" s="6"/>
      <c r="D15" s="6"/>
      <c r="E15" s="6"/>
      <c r="F15" s="6"/>
      <c r="G15" s="5"/>
      <c r="H15" s="6"/>
      <c r="I15" s="6"/>
    </row>
    <row r="16" spans="3:11" s="1" customFormat="1" x14ac:dyDescent="0.25">
      <c r="C16" s="6"/>
      <c r="D16" s="6"/>
      <c r="E16" s="6"/>
      <c r="F16" s="6"/>
      <c r="G16" s="5"/>
      <c r="H16" s="6"/>
      <c r="I16" s="6"/>
    </row>
    <row r="17" spans="7:7" s="1" customFormat="1" x14ac:dyDescent="0.25">
      <c r="G17" s="5"/>
    </row>
    <row r="18" spans="7:7" s="1" customFormat="1" x14ac:dyDescent="0.25">
      <c r="G18" s="5"/>
    </row>
    <row r="19" spans="7:7" s="1" customFormat="1" x14ac:dyDescent="0.25">
      <c r="G19" s="5"/>
    </row>
    <row r="20" spans="7:7" s="1" customFormat="1" x14ac:dyDescent="0.25">
      <c r="G20" s="5"/>
    </row>
    <row r="21" spans="7:7" s="1" customFormat="1" x14ac:dyDescent="0.25">
      <c r="G21" s="5"/>
    </row>
    <row r="22" spans="7:7" s="1" customFormat="1" x14ac:dyDescent="0.25">
      <c r="G22" s="5"/>
    </row>
    <row r="23" spans="7:7" s="1" customFormat="1" x14ac:dyDescent="0.25">
      <c r="G23" s="5"/>
    </row>
    <row r="24" spans="7:7" s="1" customFormat="1" x14ac:dyDescent="0.25">
      <c r="G24" s="5"/>
    </row>
    <row r="25" spans="7:7" s="1" customFormat="1" x14ac:dyDescent="0.25">
      <c r="G25" s="5"/>
    </row>
    <row r="26" spans="7:7" s="1" customFormat="1" x14ac:dyDescent="0.25">
      <c r="G26" s="5"/>
    </row>
    <row r="27" spans="7:7" s="1" customFormat="1" x14ac:dyDescent="0.25">
      <c r="G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C1:I22"/>
  <sheetViews>
    <sheetView zoomScale="205" zoomScaleNormal="205" workbookViewId="0">
      <selection activeCell="C6" sqref="C6"/>
    </sheetView>
  </sheetViews>
  <sheetFormatPr baseColWidth="10" defaultRowHeight="15" x14ac:dyDescent="0.25"/>
  <cols>
    <col min="3" max="3" width="17" style="32" bestFit="1" customWidth="1"/>
    <col min="4" max="4" width="15.42578125" style="32" customWidth="1"/>
    <col min="5" max="5" width="13.42578125" style="4" bestFit="1" customWidth="1"/>
    <col min="6" max="9" width="11.42578125" style="32"/>
  </cols>
  <sheetData>
    <row r="1" spans="3:9" s="1" customFormat="1" x14ac:dyDescent="0.25">
      <c r="C1" s="6"/>
      <c r="D1" s="6"/>
      <c r="E1" s="5"/>
      <c r="F1" s="6"/>
      <c r="G1" s="6"/>
      <c r="H1" s="6"/>
      <c r="I1" s="6"/>
    </row>
    <row r="2" spans="3:9" s="1" customFormat="1" x14ac:dyDescent="0.25">
      <c r="C2" s="6"/>
      <c r="D2" s="6"/>
      <c r="E2" s="5"/>
      <c r="F2" s="6"/>
      <c r="G2" s="6"/>
      <c r="H2" s="6"/>
      <c r="I2" s="6"/>
    </row>
    <row r="3" spans="3:9" s="16" customFormat="1" x14ac:dyDescent="0.25">
      <c r="F3" s="44"/>
      <c r="G3" s="44"/>
      <c r="H3" s="44"/>
      <c r="I3" s="44"/>
    </row>
    <row r="4" spans="3:9" s="1" customFormat="1" x14ac:dyDescent="0.25">
      <c r="C4" s="6"/>
      <c r="D4" s="6"/>
      <c r="E4" s="5"/>
      <c r="F4" s="6"/>
      <c r="G4" s="6"/>
      <c r="H4" s="6"/>
      <c r="I4" s="6"/>
    </row>
    <row r="5" spans="3:9" s="1" customFormat="1" x14ac:dyDescent="0.25">
      <c r="C5"/>
      <c r="D5" s="62" t="s">
        <v>18</v>
      </c>
      <c r="E5" s="123">
        <f ca="1">TODAY()</f>
        <v>44513</v>
      </c>
      <c r="F5" s="123"/>
      <c r="G5" s="123"/>
      <c r="H5" s="6"/>
      <c r="I5" s="6"/>
    </row>
    <row r="6" spans="3:9" s="1" customFormat="1" x14ac:dyDescent="0.25">
      <c r="C6" s="61"/>
      <c r="D6" s="63" t="s">
        <v>15</v>
      </c>
      <c r="E6" s="124">
        <f>F18</f>
        <v>0</v>
      </c>
      <c r="F6" s="125"/>
      <c r="G6" s="125"/>
      <c r="H6" s="6"/>
      <c r="I6" s="6"/>
    </row>
    <row r="7" spans="3:9" s="1" customFormat="1" x14ac:dyDescent="0.25">
      <c r="C7" s="6"/>
      <c r="D7" s="50" t="s">
        <v>24</v>
      </c>
      <c r="E7" s="50" t="s">
        <v>19</v>
      </c>
      <c r="F7" s="51" t="s">
        <v>25</v>
      </c>
      <c r="G7" s="50" t="s">
        <v>26</v>
      </c>
      <c r="H7" s="6"/>
      <c r="I7" s="6"/>
    </row>
    <row r="8" spans="3:9" s="1" customFormat="1" x14ac:dyDescent="0.25">
      <c r="C8" s="6"/>
      <c r="D8" s="52"/>
      <c r="E8" s="52"/>
      <c r="F8" s="53">
        <v>0</v>
      </c>
      <c r="G8" s="52"/>
      <c r="H8" s="6"/>
      <c r="I8" s="6"/>
    </row>
    <row r="9" spans="3:9" s="1" customFormat="1" x14ac:dyDescent="0.25">
      <c r="C9" s="6"/>
      <c r="D9" s="52"/>
      <c r="E9" s="52"/>
      <c r="F9" s="53">
        <v>0</v>
      </c>
      <c r="G9" s="52"/>
      <c r="H9" s="6"/>
      <c r="I9" s="6"/>
    </row>
    <row r="10" spans="3:9" s="1" customFormat="1" x14ac:dyDescent="0.25">
      <c r="C10" s="6"/>
      <c r="D10" s="52"/>
      <c r="E10" s="52"/>
      <c r="F10" s="53">
        <v>0</v>
      </c>
      <c r="G10" s="52"/>
      <c r="H10" s="6"/>
      <c r="I10" s="6"/>
    </row>
    <row r="11" spans="3:9" s="1" customFormat="1" x14ac:dyDescent="0.25">
      <c r="C11" s="6"/>
      <c r="D11" s="52"/>
      <c r="E11" s="52"/>
      <c r="F11" s="53">
        <v>0</v>
      </c>
      <c r="G11" s="52"/>
      <c r="H11" s="6"/>
      <c r="I11" s="6"/>
    </row>
    <row r="12" spans="3:9" s="1" customFormat="1" x14ac:dyDescent="0.25">
      <c r="C12" s="6"/>
      <c r="D12" s="52"/>
      <c r="E12" s="52"/>
      <c r="F12" s="53">
        <v>0</v>
      </c>
      <c r="G12" s="52"/>
      <c r="H12" s="6"/>
      <c r="I12" s="6"/>
    </row>
    <row r="13" spans="3:9" s="1" customFormat="1" x14ac:dyDescent="0.25">
      <c r="C13" s="6"/>
      <c r="D13" s="52"/>
      <c r="E13" s="52"/>
      <c r="F13" s="53">
        <v>0</v>
      </c>
      <c r="G13" s="52"/>
      <c r="H13" s="6"/>
      <c r="I13" s="6"/>
    </row>
    <row r="14" spans="3:9" s="1" customFormat="1" x14ac:dyDescent="0.25">
      <c r="C14" s="6"/>
      <c r="D14" s="52"/>
      <c r="E14" s="52"/>
      <c r="F14" s="53">
        <v>0</v>
      </c>
      <c r="G14" s="52"/>
      <c r="H14" s="6"/>
      <c r="I14" s="6"/>
    </row>
    <row r="15" spans="3:9" s="1" customFormat="1" x14ac:dyDescent="0.25">
      <c r="C15" s="6"/>
      <c r="D15" s="52"/>
      <c r="E15" s="52"/>
      <c r="F15" s="53">
        <v>0</v>
      </c>
      <c r="G15" s="52"/>
      <c r="H15" s="6"/>
      <c r="I15" s="6"/>
    </row>
    <row r="16" spans="3:9" s="1" customFormat="1" x14ac:dyDescent="0.25">
      <c r="C16" s="6"/>
      <c r="D16" s="52"/>
      <c r="E16" s="52"/>
      <c r="F16" s="53">
        <v>0</v>
      </c>
      <c r="G16" s="52"/>
      <c r="H16" s="6"/>
      <c r="I16" s="6"/>
    </row>
    <row r="17" spans="3:9" s="1" customFormat="1" x14ac:dyDescent="0.25">
      <c r="C17" s="6"/>
      <c r="D17" s="52"/>
      <c r="E17" s="52"/>
      <c r="F17" s="53">
        <v>0</v>
      </c>
      <c r="G17" s="52"/>
      <c r="H17" s="6"/>
      <c r="I17" s="6"/>
    </row>
    <row r="18" spans="3:9" s="1" customFormat="1" x14ac:dyDescent="0.25">
      <c r="C18" s="6"/>
      <c r="D18" s="6"/>
      <c r="E18" s="5"/>
      <c r="F18" s="5">
        <f>SUM(F8:F17)</f>
        <v>0</v>
      </c>
      <c r="G18" s="6"/>
      <c r="H18" s="6"/>
      <c r="I18" s="6"/>
    </row>
    <row r="19" spans="3:9" s="1" customFormat="1" x14ac:dyDescent="0.25">
      <c r="C19" s="6"/>
      <c r="D19" s="6"/>
      <c r="E19" s="5"/>
      <c r="F19" s="6"/>
      <c r="G19" s="6"/>
      <c r="H19" s="6"/>
      <c r="I19" s="6"/>
    </row>
    <row r="20" spans="3:9" s="1" customFormat="1" x14ac:dyDescent="0.25">
      <c r="C20" s="6"/>
      <c r="D20" s="6"/>
      <c r="E20" s="5"/>
      <c r="F20" s="6"/>
      <c r="G20" s="6"/>
      <c r="H20" s="6"/>
      <c r="I20" s="6"/>
    </row>
    <row r="21" spans="3:9" s="1" customFormat="1" x14ac:dyDescent="0.25">
      <c r="C21" s="6"/>
      <c r="D21" s="6"/>
      <c r="E21" s="5"/>
      <c r="F21" s="6"/>
      <c r="G21" s="6"/>
      <c r="H21" s="6"/>
      <c r="I21" s="6"/>
    </row>
    <row r="22" spans="3:9" s="1" customFormat="1" x14ac:dyDescent="0.25">
      <c r="C22" s="6"/>
      <c r="D22" s="6"/>
      <c r="E22" s="5"/>
      <c r="F22" s="6"/>
      <c r="G22" s="6"/>
      <c r="H22" s="6"/>
      <c r="I22" s="6"/>
    </row>
  </sheetData>
  <mergeCells count="2">
    <mergeCell ref="E5:G5"/>
    <mergeCell ref="E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topLeftCell="E1" zoomScale="175" zoomScaleNormal="175" workbookViewId="0">
      <selection activeCell="P14" sqref="P14"/>
    </sheetView>
  </sheetViews>
  <sheetFormatPr baseColWidth="10" defaultRowHeight="15" x14ac:dyDescent="0.25"/>
  <cols>
    <col min="1" max="5" width="11.42578125" style="1"/>
    <col min="6" max="6" width="15.42578125" bestFit="1" customWidth="1"/>
    <col min="7" max="7" width="18.140625" style="45" customWidth="1"/>
    <col min="8" max="8" width="9.42578125" style="45" bestFit="1" customWidth="1"/>
    <col min="9" max="9" width="7.85546875" style="45" bestFit="1" customWidth="1"/>
    <col min="10" max="10" width="9.5703125" style="45" customWidth="1"/>
    <col min="11" max="11" width="21.28515625" style="4" customWidth="1"/>
    <col min="12" max="12" width="9.28515625" style="45" customWidth="1"/>
    <col min="13" max="13" width="9.42578125" style="6" customWidth="1"/>
    <col min="14" max="14" width="11.42578125" style="1"/>
  </cols>
  <sheetData>
    <row r="1" spans="6:16" s="1" customFormat="1" x14ac:dyDescent="0.25">
      <c r="G1" s="6"/>
      <c r="H1" s="6"/>
      <c r="I1" s="6"/>
      <c r="J1" s="6"/>
      <c r="K1" s="5"/>
      <c r="L1" s="6"/>
      <c r="M1" s="6"/>
    </row>
    <row r="2" spans="6:16" s="1" customFormat="1" x14ac:dyDescent="0.25">
      <c r="G2" s="6"/>
      <c r="H2" s="6"/>
      <c r="I2" s="6"/>
      <c r="J2" s="6"/>
      <c r="K2" s="5"/>
      <c r="L2" s="6"/>
      <c r="M2" s="6"/>
    </row>
    <row r="3" spans="6:16" s="1" customFormat="1" x14ac:dyDescent="0.25">
      <c r="G3" s="6"/>
      <c r="H3" s="6"/>
      <c r="I3" s="6"/>
      <c r="J3" s="6"/>
      <c r="K3" s="5"/>
      <c r="L3" s="6"/>
      <c r="M3" s="6"/>
    </row>
    <row r="4" spans="6:16" s="1" customFormat="1" x14ac:dyDescent="0.25">
      <c r="G4" s="6"/>
      <c r="H4" s="6"/>
      <c r="I4" s="6"/>
      <c r="J4" s="6"/>
      <c r="K4" s="5"/>
      <c r="L4" s="6"/>
      <c r="M4" s="6"/>
    </row>
    <row r="5" spans="6:16" s="1" customFormat="1" x14ac:dyDescent="0.25">
      <c r="G5" s="6"/>
      <c r="H5" s="6"/>
      <c r="I5" s="6"/>
      <c r="J5" s="6"/>
      <c r="K5" s="5"/>
      <c r="L5" s="6"/>
      <c r="M5" s="6"/>
    </row>
    <row r="6" spans="6:16" s="1" customFormat="1" x14ac:dyDescent="0.25">
      <c r="G6" s="6"/>
      <c r="H6" s="6"/>
      <c r="I6" s="6"/>
      <c r="J6" s="6"/>
      <c r="K6" s="5"/>
      <c r="L6" s="6"/>
      <c r="M6" s="6"/>
    </row>
    <row r="7" spans="6:16" s="1" customFormat="1" x14ac:dyDescent="0.25">
      <c r="G7" s="6"/>
      <c r="H7" s="6"/>
      <c r="I7" s="6"/>
      <c r="J7" s="6"/>
      <c r="K7" s="5"/>
      <c r="L7" s="6"/>
      <c r="M7" s="6"/>
    </row>
    <row r="8" spans="6:16" s="1" customFormat="1" x14ac:dyDescent="0.25">
      <c r="G8" s="6"/>
      <c r="H8" s="6"/>
      <c r="I8" s="6"/>
      <c r="J8" s="6"/>
      <c r="K8" s="5"/>
      <c r="L8" s="6"/>
      <c r="M8" s="6"/>
    </row>
    <row r="9" spans="6:16" s="1" customFormat="1" x14ac:dyDescent="0.25">
      <c r="G9" s="127" t="s">
        <v>23</v>
      </c>
      <c r="H9" s="127"/>
      <c r="I9" s="6"/>
      <c r="J9" s="6"/>
      <c r="K9" s="5"/>
      <c r="L9" s="6"/>
      <c r="M9" s="6"/>
    </row>
    <row r="10" spans="6:16" x14ac:dyDescent="0.25">
      <c r="F10" s="1"/>
      <c r="G10" s="1"/>
      <c r="H10" s="1"/>
      <c r="I10" s="1"/>
      <c r="J10" s="1"/>
      <c r="K10" s="1"/>
      <c r="L10" s="1"/>
      <c r="M10" s="1"/>
    </row>
    <row r="11" spans="6:16" ht="18.75" x14ac:dyDescent="0.25">
      <c r="F11" s="1"/>
      <c r="G11" s="60"/>
      <c r="H11" s="59"/>
      <c r="I11" s="112">
        <f ca="1">TODAY()</f>
        <v>44513</v>
      </c>
      <c r="J11" s="112"/>
      <c r="K11" s="112"/>
      <c r="L11" s="113">
        <f>K13+K14+K15+K16+K17+K18</f>
        <v>0</v>
      </c>
      <c r="M11" s="114"/>
    </row>
    <row r="12" spans="6:16" x14ac:dyDescent="0.25">
      <c r="F12" s="1"/>
      <c r="G12" s="50" t="s">
        <v>5</v>
      </c>
      <c r="H12" s="50" t="s">
        <v>26</v>
      </c>
      <c r="I12" s="128" t="s">
        <v>19</v>
      </c>
      <c r="J12" s="128"/>
      <c r="K12" s="50" t="s">
        <v>37</v>
      </c>
      <c r="L12" s="51" t="s">
        <v>39</v>
      </c>
      <c r="M12" s="50" t="s">
        <v>15</v>
      </c>
      <c r="N12" s="50" t="s">
        <v>38</v>
      </c>
      <c r="O12" s="72"/>
      <c r="P12" s="72"/>
    </row>
    <row r="13" spans="6:16" x14ac:dyDescent="0.25">
      <c r="F13" s="1"/>
      <c r="G13" s="52" t="s">
        <v>40</v>
      </c>
      <c r="H13" s="74" t="s">
        <v>40</v>
      </c>
      <c r="I13" s="126"/>
      <c r="J13" s="126"/>
      <c r="K13" s="53">
        <v>0</v>
      </c>
      <c r="L13" s="53"/>
      <c r="M13" s="53"/>
      <c r="N13" s="73"/>
      <c r="O13" s="72"/>
      <c r="P13" s="72"/>
    </row>
    <row r="14" spans="6:16" x14ac:dyDescent="0.25">
      <c r="F14" s="1"/>
      <c r="G14" s="52" t="s">
        <v>40</v>
      </c>
      <c r="H14" s="74" t="s">
        <v>40</v>
      </c>
      <c r="I14" s="126"/>
      <c r="J14" s="126"/>
      <c r="K14" s="53">
        <v>0</v>
      </c>
      <c r="L14" s="53"/>
      <c r="M14" s="53"/>
      <c r="N14" s="73"/>
      <c r="O14" s="72"/>
      <c r="P14" s="72"/>
    </row>
    <row r="15" spans="6:16" x14ac:dyDescent="0.25">
      <c r="F15" s="1"/>
      <c r="G15" s="52" t="s">
        <v>40</v>
      </c>
      <c r="H15" s="74" t="s">
        <v>40</v>
      </c>
      <c r="I15" s="126"/>
      <c r="J15" s="126"/>
      <c r="K15" s="53">
        <v>0</v>
      </c>
      <c r="L15" s="53"/>
      <c r="M15" s="53"/>
      <c r="N15" s="73"/>
      <c r="O15" s="72"/>
      <c r="P15" s="72"/>
    </row>
    <row r="16" spans="6:16" x14ac:dyDescent="0.25">
      <c r="F16" s="1"/>
      <c r="G16" s="52" t="s">
        <v>40</v>
      </c>
      <c r="H16" s="74" t="s">
        <v>40</v>
      </c>
      <c r="I16" s="126"/>
      <c r="J16" s="126"/>
      <c r="K16" s="53">
        <v>0</v>
      </c>
      <c r="L16" s="53"/>
      <c r="M16" s="53"/>
      <c r="N16" s="73"/>
      <c r="O16" s="72"/>
      <c r="P16" s="72"/>
    </row>
    <row r="17" spans="6:16" x14ac:dyDescent="0.25">
      <c r="F17" s="1"/>
      <c r="G17" s="52" t="s">
        <v>40</v>
      </c>
      <c r="H17" s="74" t="s">
        <v>40</v>
      </c>
      <c r="I17" s="126"/>
      <c r="J17" s="126"/>
      <c r="K17" s="53">
        <v>0</v>
      </c>
      <c r="L17" s="53"/>
      <c r="M17" s="53"/>
      <c r="N17" s="73"/>
      <c r="O17" s="72"/>
      <c r="P17" s="72"/>
    </row>
    <row r="18" spans="6:16" x14ac:dyDescent="0.25">
      <c r="F18" s="1"/>
      <c r="G18" s="52" t="s">
        <v>40</v>
      </c>
      <c r="H18" s="74" t="s">
        <v>40</v>
      </c>
      <c r="I18" s="126"/>
      <c r="J18" s="126"/>
      <c r="K18" s="53">
        <v>0</v>
      </c>
      <c r="L18" s="53"/>
      <c r="M18" s="53"/>
      <c r="N18" s="73"/>
      <c r="O18" s="72"/>
      <c r="P18" s="72"/>
    </row>
    <row r="19" spans="6:16" x14ac:dyDescent="0.25">
      <c r="F19" s="1"/>
      <c r="G19" s="52"/>
      <c r="H19" s="74"/>
      <c r="I19" s="126"/>
      <c r="J19" s="126"/>
      <c r="K19" s="53">
        <v>0</v>
      </c>
      <c r="L19" s="53"/>
      <c r="M19" s="53"/>
      <c r="N19" s="73"/>
      <c r="O19" s="72"/>
      <c r="P19" s="72"/>
    </row>
    <row r="20" spans="6:16" x14ac:dyDescent="0.25">
      <c r="F20" s="1"/>
      <c r="G20" s="52"/>
      <c r="H20" s="74"/>
      <c r="I20" s="126"/>
      <c r="J20" s="126"/>
      <c r="K20" s="53">
        <v>0</v>
      </c>
      <c r="L20" s="53"/>
      <c r="M20" s="53"/>
      <c r="N20" s="73"/>
      <c r="O20" s="72"/>
      <c r="P20" s="72"/>
    </row>
    <row r="21" spans="6:16" x14ac:dyDescent="0.25">
      <c r="F21" s="1"/>
      <c r="G21" s="69"/>
      <c r="H21" s="69"/>
      <c r="I21" s="69"/>
      <c r="J21" s="69"/>
      <c r="K21" s="70"/>
      <c r="L21" s="70"/>
      <c r="M21" s="70"/>
      <c r="N21" s="71"/>
      <c r="O21" s="72"/>
      <c r="P21" s="72"/>
    </row>
    <row r="22" spans="6:16" x14ac:dyDescent="0.25">
      <c r="F22" s="1"/>
      <c r="G22" s="6"/>
      <c r="H22" s="6"/>
      <c r="I22" s="6"/>
      <c r="J22" s="6"/>
      <c r="K22" s="5"/>
      <c r="L22" s="5"/>
      <c r="M22" s="5"/>
    </row>
    <row r="23" spans="6:16" x14ac:dyDescent="0.25">
      <c r="F23" s="1"/>
      <c r="G23" s="6"/>
      <c r="H23" s="6"/>
      <c r="I23" s="6"/>
      <c r="J23" s="6"/>
      <c r="K23" s="5"/>
      <c r="L23" s="5"/>
      <c r="M23" s="5"/>
    </row>
    <row r="24" spans="6:16" x14ac:dyDescent="0.25">
      <c r="F24" s="1"/>
      <c r="G24"/>
      <c r="H24" s="6"/>
      <c r="I24" s="6"/>
      <c r="J24" s="6"/>
      <c r="K24" s="5"/>
      <c r="L24" s="5"/>
      <c r="M24" s="5"/>
    </row>
    <row r="25" spans="6:16" x14ac:dyDescent="0.25">
      <c r="F25" s="1"/>
      <c r="G25" s="6"/>
      <c r="H25" s="6"/>
      <c r="I25" s="6"/>
      <c r="J25" s="6"/>
      <c r="K25" s="5"/>
      <c r="L25" s="5"/>
      <c r="M25" s="5"/>
    </row>
    <row r="26" spans="6:16" x14ac:dyDescent="0.25">
      <c r="F26" s="1"/>
      <c r="G26" s="6"/>
      <c r="H26" s="6"/>
      <c r="I26" s="6"/>
      <c r="J26" s="6"/>
      <c r="K26" s="5"/>
      <c r="L26" s="5"/>
      <c r="M26" s="5"/>
    </row>
    <row r="27" spans="6:16" x14ac:dyDescent="0.25">
      <c r="F27" s="1"/>
      <c r="G27" s="6"/>
      <c r="H27" s="6"/>
      <c r="I27" s="6"/>
      <c r="J27" s="6"/>
      <c r="K27" s="5"/>
      <c r="L27" s="5"/>
      <c r="M27" s="5"/>
    </row>
    <row r="28" spans="6:16" x14ac:dyDescent="0.25">
      <c r="L28" s="4"/>
      <c r="M28" s="67"/>
    </row>
  </sheetData>
  <mergeCells count="12">
    <mergeCell ref="G9:H9"/>
    <mergeCell ref="I12:J12"/>
    <mergeCell ref="I13:J13"/>
    <mergeCell ref="I14:J14"/>
    <mergeCell ref="I15:J15"/>
    <mergeCell ref="I19:J19"/>
    <mergeCell ref="I20:J20"/>
    <mergeCell ref="I16:J16"/>
    <mergeCell ref="I11:K11"/>
    <mergeCell ref="L11:M11"/>
    <mergeCell ref="I17:J17"/>
    <mergeCell ref="I18:J1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Tiuna</vt:lpstr>
      <vt:lpstr>Portofino Directo</vt:lpstr>
      <vt:lpstr>Henry</vt:lpstr>
      <vt:lpstr>Verdemar</vt:lpstr>
      <vt:lpstr>Américas</vt:lpstr>
      <vt:lpstr>CASABLANCA</vt:lpstr>
      <vt:lpstr>Rodrigo</vt:lpstr>
      <vt:lpstr>Aviatur</vt:lpstr>
      <vt:lpstr>Welcome</vt:lpstr>
      <vt:lpstr>culaquiera</vt:lpstr>
      <vt:lpstr>Gestion</vt:lpstr>
      <vt:lpstr>►GESTION◄</vt:lpstr>
      <vt:lpstr>3casitas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Luffi</cp:lastModifiedBy>
  <dcterms:created xsi:type="dcterms:W3CDTF">2021-01-16T16:39:23Z</dcterms:created>
  <dcterms:modified xsi:type="dcterms:W3CDTF">2021-11-13T18:04:17Z</dcterms:modified>
</cp:coreProperties>
</file>